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charts/colors2.xml" ContentType="application/vnd.ms-office.chartcolorstyle+xml"/>
  <Override PartName="/xl/charts/style2.xml" ContentType="application/vnd.ms-office.chart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codeName="ThisWorkbook" defaultThemeVersion="124226"/>
  <bookViews>
    <workbookView xWindow="240" yWindow="45" windowWidth="12315" windowHeight="3720"/>
  </bookViews>
  <sheets>
    <sheet name="Exercise 1 template" sheetId="2" r:id="rId1"/>
    <sheet name="Exercise 5 template" sheetId="28" r:id="rId2"/>
    <sheet name="Exercise 7 template" sheetId="30" r:id="rId3"/>
    <sheet name="Exercise 8 template" sheetId="31" r:id="rId4"/>
    <sheet name="Exercise 10 template" sheetId="32" r:id="rId5"/>
    <sheet name="Exercise 13 template" sheetId="34" r:id="rId6"/>
    <sheet name="Exercise 15 template" sheetId="41" r:id="rId7"/>
    <sheet name="Exercise 18 template" sheetId="36" r:id="rId8"/>
    <sheet name="Exercise Appendix template" sheetId="38" r:id="rId9"/>
  </sheets>
  <functionGroups builtInGroupCount="17"/>
  <definedNames>
    <definedName name="solver_adj" localSheetId="2" hidden="1">'Exercise 7 template'!$G$4</definedName>
    <definedName name="solver_adj" localSheetId="8" hidden="1">'Exercise Appendix template'!$A$51:$B$75</definedName>
    <definedName name="solver_cvg" localSheetId="2" hidden="1">0.0001</definedName>
    <definedName name="solver_cvg" localSheetId="8" hidden="1">0.0001</definedName>
    <definedName name="solver_drv" localSheetId="2" hidden="1">1</definedName>
    <definedName name="solver_drv" localSheetId="8" hidden="1">2</definedName>
    <definedName name="solver_eng" localSheetId="2" hidden="1">1</definedName>
    <definedName name="solver_eng" localSheetId="8" hidden="1">1</definedName>
    <definedName name="solver_est" localSheetId="2" hidden="1">1</definedName>
    <definedName name="solver_est" localSheetId="8" hidden="1">1</definedName>
    <definedName name="solver_itr" localSheetId="2" hidden="1">100</definedName>
    <definedName name="solver_itr" localSheetId="8" hidden="1">2147483647</definedName>
    <definedName name="solver_lhs1" localSheetId="8" hidden="1">'Exercise Appendix template'!$C$51:$C$75</definedName>
    <definedName name="solver_lhs2" localSheetId="8" hidden="1">'Exercise Appendix template'!$G$76</definedName>
    <definedName name="solver_lin" localSheetId="2" hidden="1">2</definedName>
    <definedName name="solver_mip" localSheetId="2" hidden="1">2147483647</definedName>
    <definedName name="solver_mip" localSheetId="8" hidden="1">2147483647</definedName>
    <definedName name="solver_mni" localSheetId="2" hidden="1">30</definedName>
    <definedName name="solver_mni" localSheetId="8" hidden="1">30</definedName>
    <definedName name="solver_mrt" localSheetId="2" hidden="1">0.075</definedName>
    <definedName name="solver_mrt" localSheetId="8" hidden="1">0.075</definedName>
    <definedName name="solver_msl" localSheetId="2" hidden="1">2</definedName>
    <definedName name="solver_msl" localSheetId="8" hidden="1">2</definedName>
    <definedName name="solver_neg" localSheetId="2" hidden="1">2</definedName>
    <definedName name="solver_neg" localSheetId="8" hidden="1">1</definedName>
    <definedName name="solver_nod" localSheetId="2" hidden="1">2147483647</definedName>
    <definedName name="solver_nod" localSheetId="8" hidden="1">2147483647</definedName>
    <definedName name="solver_num" localSheetId="2" hidden="1">0</definedName>
    <definedName name="solver_num" localSheetId="8" hidden="1">2</definedName>
    <definedName name="solver_nwt" localSheetId="2" hidden="1">1</definedName>
    <definedName name="solver_nwt" localSheetId="8" hidden="1">1</definedName>
    <definedName name="solver_opt" localSheetId="2" hidden="1">'Exercise 7 template'!$G$13</definedName>
    <definedName name="solver_opt" localSheetId="8" hidden="1">'Exercise Appendix template'!$D$76</definedName>
    <definedName name="solver_pre" localSheetId="2" hidden="1">0.000001</definedName>
    <definedName name="solver_pre" localSheetId="8" hidden="1">0.000001</definedName>
    <definedName name="solver_rbv" localSheetId="2" hidden="1">1</definedName>
    <definedName name="solver_rbv" localSheetId="8" hidden="1">1</definedName>
    <definedName name="solver_rel1" localSheetId="8" hidden="1">3</definedName>
    <definedName name="solver_rel2" localSheetId="8" hidden="1">1</definedName>
    <definedName name="solver_rhs1" localSheetId="8" hidden="1">0</definedName>
    <definedName name="solver_rhs2" localSheetId="8" hidden="1">0</definedName>
    <definedName name="solver_rlx" localSheetId="2" hidden="1">1</definedName>
    <definedName name="solver_rlx" localSheetId="8" hidden="1">2</definedName>
    <definedName name="solver_rsd" localSheetId="2" hidden="1">0</definedName>
    <definedName name="solver_rsd" localSheetId="8" hidden="1">0</definedName>
    <definedName name="solver_scl" localSheetId="2" hidden="1">2</definedName>
    <definedName name="solver_scl" localSheetId="8" hidden="1">1</definedName>
    <definedName name="solver_sho" localSheetId="2" hidden="1">2</definedName>
    <definedName name="solver_sho" localSheetId="8" hidden="1">2</definedName>
    <definedName name="solver_ssz" localSheetId="2" hidden="1">100</definedName>
    <definedName name="solver_ssz" localSheetId="8" hidden="1">100</definedName>
    <definedName name="solver_tim" localSheetId="2" hidden="1">100</definedName>
    <definedName name="solver_tim" localSheetId="8" hidden="1">2147483647</definedName>
    <definedName name="solver_tol" localSheetId="2" hidden="1">0.05</definedName>
    <definedName name="solver_tol" localSheetId="8" hidden="1">0.01</definedName>
    <definedName name="solver_typ" localSheetId="2" hidden="1">3</definedName>
    <definedName name="solver_typ" localSheetId="8" hidden="1">2</definedName>
    <definedName name="solver_val" localSheetId="2" hidden="1">0</definedName>
    <definedName name="solver_val" localSheetId="8" hidden="1">0</definedName>
    <definedName name="solver_ver" localSheetId="2" hidden="1">3</definedName>
    <definedName name="solver_ver" localSheetId="8" hidden="1">3</definedName>
  </definedNames>
  <calcPr calcId="144525" iterate="1"/>
</workbook>
</file>

<file path=xl/calcChain.xml><?xml version="1.0" encoding="utf-8"?>
<calcChain xmlns="http://schemas.openxmlformats.org/spreadsheetml/2006/main">
  <c r="C5" i="41" l="1"/>
  <c r="B5" i="41"/>
  <c r="B20" i="38" l="1"/>
  <c r="B13" i="38"/>
  <c r="D5" i="38"/>
  <c r="C5" i="38"/>
  <c r="B14" i="38" s="1"/>
  <c r="B5" i="38"/>
  <c r="B12" i="38" s="1"/>
  <c r="C14" i="38"/>
  <c r="C12" i="38"/>
  <c r="C13" i="38"/>
  <c r="C20" i="38"/>
  <c r="B17" i="36" l="1"/>
  <c r="C16" i="36"/>
  <c r="B16" i="36"/>
  <c r="C15" i="36"/>
  <c r="B15" i="36"/>
  <c r="C14" i="36"/>
  <c r="B14" i="36"/>
  <c r="B7" i="34"/>
  <c r="C5" i="34"/>
  <c r="B5" i="34"/>
  <c r="D15" i="36"/>
  <c r="D14" i="36"/>
  <c r="D16" i="36"/>
  <c r="C32" i="36"/>
  <c r="C17" i="36"/>
  <c r="C18" i="36"/>
  <c r="C8" i="34"/>
  <c r="B18" i="36" l="1"/>
  <c r="B32" i="36"/>
  <c r="B8" i="34"/>
  <c r="B10" i="32"/>
  <c r="B5" i="32"/>
  <c r="B20" i="31"/>
  <c r="B12" i="31"/>
  <c r="C5" i="31"/>
  <c r="B5" i="31"/>
  <c r="B8" i="31" s="1"/>
  <c r="C20" i="31"/>
  <c r="C8" i="31"/>
  <c r="C10" i="32"/>
  <c r="C5" i="32"/>
  <c r="C12" i="31"/>
  <c r="B4" i="28" l="1"/>
  <c r="C4" i="28"/>
</calcChain>
</file>

<file path=xl/sharedStrings.xml><?xml version="1.0" encoding="utf-8"?>
<sst xmlns="http://schemas.openxmlformats.org/spreadsheetml/2006/main" count="164" uniqueCount="97">
  <si>
    <t>Date</t>
  </si>
  <si>
    <t>PRICES FOR FORD
 AND PPG STOCK</t>
  </si>
  <si>
    <t>Average</t>
  </si>
  <si>
    <t>Variance</t>
  </si>
  <si>
    <t>Standard deviation</t>
  </si>
  <si>
    <t>Covariance</t>
  </si>
  <si>
    <t>Correlation</t>
  </si>
  <si>
    <t>Average return</t>
  </si>
  <si>
    <t>Sigma</t>
  </si>
  <si>
    <t>A PORTFOLIO OF GM AND MSFT STOCK</t>
  </si>
  <si>
    <t>Portfolio proportions</t>
  </si>
  <si>
    <t>Percentage in GM</t>
  </si>
  <si>
    <t>Percentage in MSFT</t>
  </si>
  <si>
    <t>Stock returns</t>
  </si>
  <si>
    <t>Portfolio returns</t>
  </si>
  <si>
    <t>GM</t>
  </si>
  <si>
    <t>MSFT</t>
  </si>
  <si>
    <t>Covariance of returns</t>
  </si>
  <si>
    <t>Portfolio variance</t>
  </si>
  <si>
    <t>Portfolio standard deviation</t>
  </si>
  <si>
    <t>Proportion of A</t>
  </si>
  <si>
    <t>Mean</t>
  </si>
  <si>
    <t>Another way:</t>
  </si>
  <si>
    <t>Portfolio average</t>
  </si>
  <si>
    <t>Correlation of return</t>
  </si>
  <si>
    <t>Proportion of B</t>
  </si>
  <si>
    <t>Standard devation</t>
  </si>
  <si>
    <t>ABC</t>
  </si>
  <si>
    <t>XYZ</t>
  </si>
  <si>
    <t>Covariance(ABC,XYZ)</t>
  </si>
  <si>
    <t>Correlation(ABC,XYZ)</t>
  </si>
  <si>
    <t xml:space="preserve">    Percentage ABC</t>
  </si>
  <si>
    <t xml:space="preserve">    Percentage XYZ</t>
  </si>
  <si>
    <t>Expected return</t>
  </si>
  <si>
    <t>Percentage of ABC</t>
  </si>
  <si>
    <t xml:space="preserve">    Expected return</t>
  </si>
  <si>
    <t xml:space="preserve">    Standard deviation</t>
  </si>
  <si>
    <t>X</t>
  </si>
  <si>
    <t>Y</t>
  </si>
  <si>
    <t>Mean return</t>
  </si>
  <si>
    <t>Minimum variance portfolio</t>
  </si>
  <si>
    <t xml:space="preserve">    Proportion of X</t>
  </si>
  <si>
    <t xml:space="preserve">    Proportion of Y</t>
  </si>
  <si>
    <t xml:space="preserve">    Variance of return</t>
  </si>
  <si>
    <t xml:space="preserve">    Sigma</t>
  </si>
  <si>
    <t>QPD</t>
  </si>
  <si>
    <t>Correlations</t>
  </si>
  <si>
    <t xml:space="preserve">    Corr(ABC,QPD)</t>
  </si>
  <si>
    <t xml:space="preserve">    Corr(ABC,XYZ)</t>
  </si>
  <si>
    <t xml:space="preserve">    Corr(QPD,XYZ)</t>
  </si>
  <si>
    <t xml:space="preserve">    ABC</t>
  </si>
  <si>
    <t xml:space="preserve">    QPD</t>
  </si>
  <si>
    <t xml:space="preserve">    XYZ</t>
  </si>
  <si>
    <t>Portfolio statistics</t>
  </si>
  <si>
    <t xml:space="preserve">    Variance</t>
  </si>
  <si>
    <t>Cov(ABC,QPD)</t>
  </si>
  <si>
    <t>Cov(ABC,XYZ)</t>
  </si>
  <si>
    <t>Cov(QPD,XYZ)</t>
  </si>
  <si>
    <t>Correlation of returns</t>
  </si>
  <si>
    <r>
      <t>Covariance of return, Cov(r</t>
    </r>
    <r>
      <rPr>
        <vertAlign val="subscript"/>
        <sz val="10"/>
        <rFont val="Arial"/>
        <family val="2"/>
      </rPr>
      <t>A</t>
    </r>
    <r>
      <rPr>
        <sz val="10"/>
        <rFont val="Arial"/>
        <family val="2"/>
      </rPr>
      <t>,r</t>
    </r>
    <r>
      <rPr>
        <vertAlign val="subscript"/>
        <sz val="10"/>
        <rFont val="Arial"/>
        <family val="2"/>
      </rPr>
      <t>B</t>
    </r>
    <r>
      <rPr>
        <sz val="10"/>
        <rFont val="Arial"/>
        <family val="2"/>
      </rPr>
      <t>)</t>
    </r>
  </si>
  <si>
    <t>Stock A</t>
  </si>
  <si>
    <t>Stock B</t>
  </si>
  <si>
    <t>RETURN STATISTICS FOR THREE STOCKS</t>
  </si>
  <si>
    <t>MSFT
return</t>
  </si>
  <si>
    <t>Sample portfolio</t>
  </si>
  <si>
    <t>Proportion of MSFT</t>
  </si>
  <si>
    <t>Target return</t>
  </si>
  <si>
    <t>Target minus mean</t>
  </si>
  <si>
    <t>Section a.</t>
  </si>
  <si>
    <t>Section b.</t>
  </si>
  <si>
    <t xml:space="preserve">Section c. </t>
  </si>
  <si>
    <t xml:space="preserve">Section a. </t>
  </si>
  <si>
    <t xml:space="preserve">Section b. </t>
  </si>
  <si>
    <t>FORD
return</t>
  </si>
  <si>
    <r>
      <t>Average, E(r</t>
    </r>
    <r>
      <rPr>
        <vertAlign val="subscript"/>
        <sz val="10"/>
        <rFont val="Arial"/>
        <family val="2"/>
      </rPr>
      <t>FORD</t>
    </r>
    <r>
      <rPr>
        <sz val="10"/>
        <rFont val="Arial"/>
        <family val="2"/>
      </rPr>
      <t>) and E(r</t>
    </r>
    <r>
      <rPr>
        <vertAlign val="subscript"/>
        <sz val="10"/>
        <rFont val="Arial"/>
        <family val="2"/>
      </rPr>
      <t>MSFT</t>
    </r>
    <r>
      <rPr>
        <sz val="10"/>
        <rFont val="Arial"/>
        <family val="2"/>
      </rPr>
      <t>)</t>
    </r>
  </si>
  <si>
    <r>
      <t>Variance, Var(r</t>
    </r>
    <r>
      <rPr>
        <vertAlign val="subscript"/>
        <sz val="10"/>
        <rFont val="Arial"/>
        <family val="2"/>
      </rPr>
      <t>FORD</t>
    </r>
    <r>
      <rPr>
        <sz val="10"/>
        <rFont val="Arial"/>
        <family val="2"/>
      </rPr>
      <t>) and Var(r</t>
    </r>
    <r>
      <rPr>
        <vertAlign val="subscript"/>
        <sz val="10"/>
        <rFont val="Arial"/>
        <family val="2"/>
      </rPr>
      <t>MSFT</t>
    </r>
    <r>
      <rPr>
        <sz val="10"/>
        <rFont val="Arial"/>
        <family val="2"/>
      </rPr>
      <t>)</t>
    </r>
  </si>
  <si>
    <r>
      <t xml:space="preserve">Standard deviation, </t>
    </r>
    <r>
      <rPr>
        <sz val="10"/>
        <rFont val="Symbol"/>
        <family val="1"/>
        <charset val="2"/>
      </rPr>
      <t>s</t>
    </r>
    <r>
      <rPr>
        <vertAlign val="subscript"/>
        <sz val="10"/>
        <rFont val="Arial"/>
        <family val="2"/>
      </rPr>
      <t>FORD</t>
    </r>
    <r>
      <rPr>
        <sz val="10"/>
        <rFont val="Arial"/>
        <family val="2"/>
      </rPr>
      <t xml:space="preserve"> and </t>
    </r>
    <r>
      <rPr>
        <sz val="10"/>
        <rFont val="Symbol"/>
        <family val="1"/>
        <charset val="2"/>
      </rPr>
      <t>s</t>
    </r>
    <r>
      <rPr>
        <vertAlign val="subscript"/>
        <sz val="10"/>
        <rFont val="Arial"/>
        <family val="2"/>
      </rPr>
      <t>MSFT</t>
    </r>
  </si>
  <si>
    <r>
      <t>Covariance of returns, Cov(r</t>
    </r>
    <r>
      <rPr>
        <vertAlign val="subscript"/>
        <sz val="10"/>
        <rFont val="Arial"/>
        <family val="2"/>
      </rPr>
      <t>FORD</t>
    </r>
    <r>
      <rPr>
        <sz val="10"/>
        <rFont val="Arial"/>
        <family val="2"/>
      </rPr>
      <t>,r</t>
    </r>
    <r>
      <rPr>
        <vertAlign val="subscript"/>
        <sz val="10"/>
        <rFont val="Arial"/>
        <family val="2"/>
      </rPr>
      <t>MSFT</t>
    </r>
    <r>
      <rPr>
        <sz val="10"/>
        <rFont val="Arial"/>
        <family val="2"/>
      </rPr>
      <t>)</t>
    </r>
  </si>
  <si>
    <r>
      <t xml:space="preserve">Correlation of returns, </t>
    </r>
    <r>
      <rPr>
        <sz val="10"/>
        <rFont val="Symbol"/>
        <family val="1"/>
        <charset val="2"/>
      </rPr>
      <t>r</t>
    </r>
    <r>
      <rPr>
        <vertAlign val="subscript"/>
        <sz val="10"/>
        <rFont val="Arial"/>
        <family val="2"/>
      </rPr>
      <t>FORD,MSFT</t>
    </r>
  </si>
  <si>
    <t>Proportion of FORD</t>
  </si>
  <si>
    <t>FORD AND MSFT
RETURN STATISTICS, 2005-2014</t>
  </si>
  <si>
    <t>RETURN STATISTICS OF A AND B STOCK</t>
  </si>
  <si>
    <t>Standard deviation of return</t>
  </si>
  <si>
    <t>Section c.</t>
  </si>
  <si>
    <t>Proportion of ABC</t>
  </si>
  <si>
    <t>Proportion of XYZ</t>
  </si>
  <si>
    <t>Portfolio allocation</t>
  </si>
  <si>
    <t>Proportion in FORD</t>
  </si>
  <si>
    <t>Proportion in MSFT</t>
  </si>
  <si>
    <t>Target portfolio</t>
  </si>
  <si>
    <t>Average return (check)</t>
  </si>
  <si>
    <t>Portfolio compositions</t>
  </si>
  <si>
    <t>Portfolio with standard deviation of 30%</t>
  </si>
  <si>
    <t xml:space="preserve">    Standard deviation (check)</t>
  </si>
  <si>
    <t>Ford 
stock price</t>
  </si>
  <si>
    <t>PPG 
stock price</t>
  </si>
  <si>
    <t>RETURN STATISTICS OF X AND Y STOCKS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</si>
</sst>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3" formatCode="_(* #,##0.00_);_(* \(#,##0.00\);_(* &quot;-&quot;??_);_(@_)"/>
    <numFmt numFmtId="164" formatCode="0.000"/>
    <numFmt numFmtId="165" formatCode="0.0000"/>
    <numFmt numFmtId="166" formatCode="0.000%"/>
    <numFmt numFmtId="167" formatCode="0.00000"/>
    <numFmt numFmtId="169" formatCode="_(* #,##0.0000_);_(* \(#,##0.0000\);_(* &quot;-&quot;??_);_(@_)"/>
    <numFmt numFmtId="170" formatCode="[$-409]d\-mmm\-yy;@"/>
    <numFmt numFmtId="171" formatCode="0.0000000000"/>
    <numFmt numFmtId="172" formatCode="[$-409]d\-mmm\-yyyy;@"/>
    <numFmt numFmtId="173" formatCode="#,##0.0000"/>
    <numFmt numFmtId="174" formatCode="#,##0.000"/>
  </numFmts>
  <fonts count="7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sz val="10"/>
      <name val="Arial"/>
      <family val="2"/>
    </font>
    <font>
      <vertAlign val="subscript"/>
      <sz val="10"/>
      <name val="Arial"/>
      <family val="2"/>
    </font>
    <font>
      <sz val="10"/>
      <name val="Symbol"/>
      <family val="1"/>
      <charset val="2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</cellStyleXfs>
  <cellXfs count="62">
    <xf numFmtId="0" fontId="0" fillId="0" borderId="0" xfId="0"/>
    <xf numFmtId="0" fontId="2" fillId="0" borderId="0" xfId="0" applyFont="1" applyAlignment="1">
      <alignment horizontal="center" wrapText="1"/>
    </xf>
    <xf numFmtId="10" fontId="0" fillId="0" borderId="0" xfId="2" applyNumberFormat="1" applyFont="1"/>
    <xf numFmtId="0" fontId="3" fillId="0" borderId="0" xfId="0" applyFont="1" applyAlignment="1"/>
    <xf numFmtId="0" fontId="2" fillId="0" borderId="0" xfId="0" applyFont="1" applyAlignment="1">
      <alignment horizontal="center"/>
    </xf>
    <xf numFmtId="17" fontId="0" fillId="0" borderId="0" xfId="0" applyNumberFormat="1"/>
    <xf numFmtId="164" fontId="0" fillId="0" borderId="0" xfId="0" applyNumberFormat="1"/>
    <xf numFmtId="10" fontId="1" fillId="0" borderId="0" xfId="2" applyNumberFormat="1"/>
    <xf numFmtId="164" fontId="0" fillId="0" borderId="0" xfId="0" applyNumberFormat="1" applyAlignment="1">
      <alignment horizontal="center"/>
    </xf>
    <xf numFmtId="10" fontId="0" fillId="0" borderId="0" xfId="0" applyNumberFormat="1"/>
    <xf numFmtId="165" fontId="0" fillId="0" borderId="0" xfId="0" applyNumberFormat="1"/>
    <xf numFmtId="9" fontId="0" fillId="0" borderId="0" xfId="0" applyNumberFormat="1"/>
    <xf numFmtId="0" fontId="2" fillId="0" borderId="0" xfId="0" applyFont="1"/>
    <xf numFmtId="10" fontId="1" fillId="2" borderId="0" xfId="2" applyNumberFormat="1" applyFill="1"/>
    <xf numFmtId="0" fontId="0" fillId="0" borderId="0" xfId="0" applyAlignment="1">
      <alignment wrapText="1"/>
    </xf>
    <xf numFmtId="0" fontId="4" fillId="0" borderId="0" xfId="0" applyFont="1"/>
    <xf numFmtId="10" fontId="0" fillId="2" borderId="0" xfId="2" applyNumberFormat="1" applyFont="1" applyFill="1"/>
    <xf numFmtId="165" fontId="0" fillId="2" borderId="0" xfId="0" applyNumberFormat="1" applyFill="1"/>
    <xf numFmtId="9" fontId="0" fillId="0" borderId="0" xfId="0" applyNumberFormat="1" applyAlignment="1">
      <alignment horizontal="center"/>
    </xf>
    <xf numFmtId="0" fontId="1" fillId="0" borderId="0" xfId="0" applyFont="1"/>
    <xf numFmtId="0" fontId="1" fillId="0" borderId="0" xfId="3"/>
    <xf numFmtId="0" fontId="2" fillId="0" borderId="0" xfId="3" applyFont="1" applyAlignment="1">
      <alignment horizontal="center"/>
    </xf>
    <xf numFmtId="0" fontId="2" fillId="0" borderId="0" xfId="3" applyFont="1" applyAlignment="1">
      <alignment horizontal="center" wrapText="1"/>
    </xf>
    <xf numFmtId="170" fontId="1" fillId="0" borderId="0" xfId="3" applyNumberFormat="1" applyAlignment="1">
      <alignment horizontal="center"/>
    </xf>
    <xf numFmtId="10" fontId="1" fillId="0" borderId="0" xfId="3" applyNumberFormat="1"/>
    <xf numFmtId="165" fontId="1" fillId="0" borderId="0" xfId="3" applyNumberFormat="1"/>
    <xf numFmtId="10" fontId="1" fillId="2" borderId="0" xfId="3" applyNumberFormat="1" applyFill="1"/>
    <xf numFmtId="169" fontId="0" fillId="2" borderId="0" xfId="1" applyNumberFormat="1" applyFont="1" applyFill="1"/>
    <xf numFmtId="165" fontId="1" fillId="2" borderId="0" xfId="3" applyNumberFormat="1" applyFill="1"/>
    <xf numFmtId="0" fontId="2" fillId="0" borderId="0" xfId="3" applyFont="1"/>
    <xf numFmtId="43" fontId="1" fillId="0" borderId="0" xfId="3" applyNumberFormat="1"/>
    <xf numFmtId="9" fontId="1" fillId="0" borderId="0" xfId="3" applyNumberFormat="1"/>
    <xf numFmtId="171" fontId="1" fillId="0" borderId="0" xfId="3" applyNumberFormat="1"/>
    <xf numFmtId="0" fontId="3" fillId="0" borderId="0" xfId="3" applyFont="1" applyAlignment="1">
      <alignment vertical="center" wrapText="1"/>
    </xf>
    <xf numFmtId="172" fontId="0" fillId="0" borderId="0" xfId="0" applyNumberFormat="1" applyAlignment="1">
      <alignment horizontal="center"/>
    </xf>
    <xf numFmtId="173" fontId="1" fillId="2" borderId="0" xfId="2" applyNumberFormat="1" applyFill="1"/>
    <xf numFmtId="169" fontId="0" fillId="4" borderId="0" xfId="1" applyNumberFormat="1" applyFont="1" applyFill="1"/>
    <xf numFmtId="10" fontId="1" fillId="4" borderId="0" xfId="2" applyNumberFormat="1" applyFill="1"/>
    <xf numFmtId="173" fontId="1" fillId="4" borderId="0" xfId="2" applyNumberFormat="1" applyFill="1"/>
    <xf numFmtId="10" fontId="0" fillId="4" borderId="0" xfId="0" applyNumberFormat="1" applyFill="1"/>
    <xf numFmtId="10" fontId="0" fillId="4" borderId="0" xfId="2" applyNumberFormat="1" applyFont="1" applyFill="1"/>
    <xf numFmtId="167" fontId="0" fillId="4" borderId="0" xfId="0" applyNumberFormat="1" applyFill="1"/>
    <xf numFmtId="4" fontId="0" fillId="0" borderId="0" xfId="0" applyNumberFormat="1"/>
    <xf numFmtId="174" fontId="0" fillId="0" borderId="0" xfId="0" applyNumberFormat="1"/>
    <xf numFmtId="10" fontId="1" fillId="0" borderId="0" xfId="3" applyNumberFormat="1" applyFill="1"/>
    <xf numFmtId="169" fontId="0" fillId="0" borderId="0" xfId="1" applyNumberFormat="1" applyFont="1" applyFill="1"/>
    <xf numFmtId="165" fontId="1" fillId="0" borderId="0" xfId="3" applyNumberFormat="1" applyFill="1"/>
    <xf numFmtId="0" fontId="1" fillId="0" borderId="0" xfId="3" applyFill="1"/>
    <xf numFmtId="0" fontId="0" fillId="0" borderId="0" xfId="0" applyAlignment="1">
      <alignment horizontal="left" indent="1"/>
    </xf>
    <xf numFmtId="43" fontId="0" fillId="4" borderId="0" xfId="1" applyNumberFormat="1" applyFont="1" applyFill="1"/>
    <xf numFmtId="9" fontId="0" fillId="4" borderId="0" xfId="0" applyNumberFormat="1" applyFill="1"/>
    <xf numFmtId="0" fontId="0" fillId="0" borderId="0" xfId="0" applyAlignment="1">
      <alignment horizontal="left"/>
    </xf>
    <xf numFmtId="0" fontId="2" fillId="0" borderId="0" xfId="0" applyFont="1" applyAlignment="1">
      <alignment horizontal="left"/>
    </xf>
    <xf numFmtId="10" fontId="0" fillId="0" borderId="0" xfId="0" applyNumberFormat="1" applyFill="1"/>
    <xf numFmtId="166" fontId="0" fillId="4" borderId="0" xfId="0" applyNumberFormat="1" applyFill="1"/>
    <xf numFmtId="165" fontId="0" fillId="4" borderId="0" xfId="0" applyNumberFormat="1" applyFill="1"/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center" vertical="center" wrapText="1"/>
    </xf>
    <xf numFmtId="0" fontId="2" fillId="5" borderId="0" xfId="0" applyFont="1" applyFill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3" applyFont="1" applyAlignment="1">
      <alignment horizontal="center" vertical="center" wrapText="1"/>
    </xf>
    <xf numFmtId="0" fontId="2" fillId="3" borderId="0" xfId="3" applyFont="1" applyFill="1" applyAlignment="1">
      <alignment horizontal="center"/>
    </xf>
  </cellXfs>
  <cellStyles count="4">
    <cellStyle name="Comma" xfId="1" builtinId="3"/>
    <cellStyle name="Normal" xfId="0" builtinId="0"/>
    <cellStyle name="Normal 2" xfId="3"/>
    <cellStyle name="Percent" xfId="2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2700">
              <a:solidFill>
                <a:srgbClr val="00008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xVal>
            <c:numLit>
              <c:formatCode>General</c:formatCode>
              <c:ptCount val="1"/>
              <c:pt idx="0">
                <c:v>1</c:v>
              </c:pt>
            </c:numLit>
          </c:xVal>
          <c:yVal>
            <c:numLit>
              <c:formatCode>General</c:formatCode>
              <c:ptCount val="1"/>
              <c:pt idx="0">
                <c:v>1</c:v>
              </c:pt>
            </c:numLit>
          </c:yVal>
          <c:smooth val="1"/>
          <c:extLst xmlns:c16r2="http://schemas.microsoft.com/office/drawing/2015/06/chart">
            <c:ext xmlns:c16="http://schemas.microsoft.com/office/drawing/2014/chart" uri="{C3380CC4-5D6E-409C-BE32-E72D297353CC}">
              <c16:uniqueId val="{00000000-F8D7-48D7-88EC-3ABA2BD24325}"/>
            </c:ext>
          </c:extLst>
        </c:ser>
        <c:ser>
          <c:idx val="1"/>
          <c:order val="1"/>
          <c:spPr>
            <a:ln w="28575">
              <a:noFill/>
            </a:ln>
          </c:spPr>
          <c:marker>
            <c:symbol val="square"/>
            <c:size val="7"/>
            <c:spPr>
              <a:solidFill>
                <a:srgbClr val="FF00FF"/>
              </a:solidFill>
              <a:ln>
                <a:solidFill>
                  <a:srgbClr val="FF00FF"/>
                </a:solidFill>
                <a:prstDash val="solid"/>
              </a:ln>
            </c:spPr>
          </c:marker>
          <c:xVal>
            <c:numLit>
              <c:formatCode>General</c:formatCode>
              <c:ptCount val="1"/>
              <c:pt idx="0">
                <c:v>1</c:v>
              </c:pt>
            </c:numLit>
          </c:xVal>
          <c:yVal>
            <c:numLit>
              <c:formatCode>General</c:formatCode>
              <c:ptCount val="1"/>
              <c:pt idx="0">
                <c:v>1</c:v>
              </c:pt>
            </c:numLit>
          </c:yVal>
          <c:smooth val="1"/>
          <c:extLst xmlns:c16r2="http://schemas.microsoft.com/office/drawing/2015/06/chart">
            <c:ext xmlns:c16="http://schemas.microsoft.com/office/drawing/2014/chart" uri="{C3380CC4-5D6E-409C-BE32-E72D297353CC}">
              <c16:uniqueId val="{00000001-F8D7-48D7-88EC-3ABA2BD2432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23081600"/>
        <c:axId val="223083520"/>
      </c:scatterChart>
      <c:valAx>
        <c:axId val="22308160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2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23083520"/>
        <c:crosses val="autoZero"/>
        <c:crossBetween val="midCat"/>
      </c:valAx>
      <c:valAx>
        <c:axId val="223083520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2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23081600"/>
        <c:crosses val="autoZero"/>
        <c:crossBetween val="midCat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25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044" r="0.75000000000000044" t="1" header="0.5" footer="0.5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'Exercise Appendix template'!$E$50</c:f>
              <c:strCache>
                <c:ptCount val="1"/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'Exercise Appendix template'!$D$51:$D$75</c:f>
              <c:numCache>
                <c:formatCode>0.00%</c:formatCode>
                <c:ptCount val="25"/>
              </c:numCache>
            </c:numRef>
          </c:xVal>
          <c:yVal>
            <c:numRef>
              <c:f>'Exercise Appendix template'!$E$51:$E$75</c:f>
              <c:numCache>
                <c:formatCode>0.00%</c:formatCode>
                <c:ptCount val="25"/>
              </c:numCache>
            </c:numRef>
          </c:yVal>
          <c:smooth val="1"/>
          <c:extLst xmlns:c16r2="http://schemas.microsoft.com/office/drawing/2015/06/chart">
            <c:ext xmlns:c16="http://schemas.microsoft.com/office/drawing/2014/chart" uri="{C3380CC4-5D6E-409C-BE32-E72D297353CC}">
              <c16:uniqueId val="{00000000-0078-4E35-9788-4A4E59F4E37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44552832"/>
        <c:axId val="244554752"/>
      </c:scatterChart>
      <c:valAx>
        <c:axId val="24455283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44554752"/>
        <c:crosses val="autoZero"/>
        <c:crossBetween val="midCat"/>
      </c:valAx>
      <c:valAx>
        <c:axId val="2445547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4455283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43</xdr:row>
      <xdr:rowOff>0</xdr:rowOff>
    </xdr:from>
    <xdr:to>
      <xdr:col>3</xdr:col>
      <xdr:colOff>247650</xdr:colOff>
      <xdr:row>43</xdr:row>
      <xdr:rowOff>0</xdr:rowOff>
    </xdr:to>
    <xdr:graphicFrame macro="">
      <xdr:nvGraphicFramePr>
        <xdr:cNvPr id="2049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79374</xdr:colOff>
      <xdr:row>76</xdr:row>
      <xdr:rowOff>47624</xdr:rowOff>
    </xdr:from>
    <xdr:to>
      <xdr:col>6</xdr:col>
      <xdr:colOff>590549</xdr:colOff>
      <xdr:row>96</xdr:row>
      <xdr:rowOff>19049</xdr:rowOff>
    </xdr:to>
    <xdr:graphicFrame macro="">
      <xdr:nvGraphicFramePr>
        <xdr:cNvPr id="6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2"/>
  <sheetViews>
    <sheetView tabSelected="1" workbookViewId="0">
      <selection sqref="A1:C1"/>
    </sheetView>
  </sheetViews>
  <sheetFormatPr defaultRowHeight="12.75" x14ac:dyDescent="0.2"/>
  <cols>
    <col min="1" max="1" width="13" customWidth="1"/>
    <col min="2" max="2" width="15" bestFit="1" customWidth="1"/>
    <col min="3" max="3" width="14.85546875" bestFit="1" customWidth="1"/>
  </cols>
  <sheetData>
    <row r="1" spans="1:4" ht="34.5" customHeight="1" x14ac:dyDescent="0.25">
      <c r="A1" s="56" t="s">
        <v>1</v>
      </c>
      <c r="B1" s="56"/>
      <c r="C1" s="56"/>
      <c r="D1" s="3"/>
    </row>
    <row r="2" spans="1:4" ht="25.5" x14ac:dyDescent="0.2">
      <c r="A2" s="4" t="s">
        <v>0</v>
      </c>
      <c r="B2" s="1" t="s">
        <v>94</v>
      </c>
      <c r="C2" s="1" t="s">
        <v>95</v>
      </c>
    </row>
    <row r="3" spans="1:4" x14ac:dyDescent="0.2">
      <c r="A3" s="34">
        <v>37621</v>
      </c>
      <c r="B3" s="8">
        <v>1.1000000000000001</v>
      </c>
      <c r="C3" s="8">
        <v>35.630000000000003</v>
      </c>
      <c r="D3" s="7"/>
    </row>
    <row r="4" spans="1:4" x14ac:dyDescent="0.2">
      <c r="A4" s="34">
        <v>37986</v>
      </c>
      <c r="B4" s="8">
        <v>2.4</v>
      </c>
      <c r="C4" s="8">
        <v>47.04</v>
      </c>
      <c r="D4" s="7"/>
    </row>
    <row r="5" spans="1:4" x14ac:dyDescent="0.2">
      <c r="A5" s="34">
        <v>38352</v>
      </c>
      <c r="B5" s="8">
        <v>4.18</v>
      </c>
      <c r="C5" s="8">
        <v>51.58</v>
      </c>
      <c r="D5" s="7"/>
    </row>
    <row r="6" spans="1:4" x14ac:dyDescent="0.2">
      <c r="A6" s="34">
        <v>38717</v>
      </c>
      <c r="B6" s="8">
        <v>8.9</v>
      </c>
      <c r="C6" s="8">
        <v>45.08</v>
      </c>
      <c r="D6" s="7"/>
    </row>
    <row r="7" spans="1:4" x14ac:dyDescent="0.2">
      <c r="A7" s="34">
        <v>39082</v>
      </c>
      <c r="B7" s="8">
        <v>4.1900000000000004</v>
      </c>
      <c r="C7" s="8">
        <v>51.49</v>
      </c>
      <c r="D7" s="7"/>
    </row>
    <row r="8" spans="1:4" x14ac:dyDescent="0.2">
      <c r="A8" s="34">
        <v>39447</v>
      </c>
      <c r="B8" s="8">
        <v>2.37</v>
      </c>
      <c r="C8" s="8">
        <v>57.9</v>
      </c>
      <c r="D8" s="7"/>
    </row>
    <row r="9" spans="1:4" x14ac:dyDescent="0.2">
      <c r="A9" s="34">
        <v>39813</v>
      </c>
      <c r="B9" s="8">
        <v>2.23</v>
      </c>
      <c r="C9" s="8">
        <v>36.26</v>
      </c>
      <c r="D9" s="7"/>
    </row>
    <row r="10" spans="1:4" x14ac:dyDescent="0.2">
      <c r="A10" s="34">
        <v>40178</v>
      </c>
      <c r="B10" s="8">
        <v>2.1</v>
      </c>
      <c r="C10" s="8">
        <v>52.36</v>
      </c>
      <c r="D10" s="7"/>
    </row>
    <row r="11" spans="1:4" x14ac:dyDescent="0.2">
      <c r="A11" s="34">
        <v>40543</v>
      </c>
      <c r="B11" s="8">
        <v>3.22</v>
      </c>
      <c r="C11" s="8">
        <v>77.61</v>
      </c>
      <c r="D11" s="7"/>
    </row>
    <row r="12" spans="1:4" x14ac:dyDescent="0.2">
      <c r="A12" s="34">
        <v>40908</v>
      </c>
      <c r="B12" s="8">
        <v>1.67</v>
      </c>
      <c r="C12" s="8">
        <v>79.14</v>
      </c>
      <c r="D12" s="7"/>
    </row>
    <row r="13" spans="1:4" x14ac:dyDescent="0.2">
      <c r="A13" s="34">
        <v>41274</v>
      </c>
      <c r="B13" s="8">
        <v>1.48</v>
      </c>
      <c r="C13" s="8">
        <v>131.13999999999999</v>
      </c>
      <c r="D13" s="7"/>
    </row>
    <row r="14" spans="1:4" x14ac:dyDescent="0.2">
      <c r="A14" s="34">
        <v>41639</v>
      </c>
      <c r="B14" s="8">
        <v>1.55</v>
      </c>
      <c r="C14" s="8">
        <v>186.62</v>
      </c>
      <c r="D14" s="7"/>
    </row>
    <row r="15" spans="1:4" x14ac:dyDescent="0.2">
      <c r="A15" s="34">
        <v>42004</v>
      </c>
      <c r="B15" s="8">
        <v>1.04</v>
      </c>
      <c r="C15" s="8">
        <v>230.49</v>
      </c>
      <c r="D15" s="7"/>
    </row>
    <row r="16" spans="1:4" x14ac:dyDescent="0.2">
      <c r="A16" s="34"/>
      <c r="B16" s="6"/>
      <c r="C16" s="6"/>
      <c r="D16" s="7"/>
    </row>
    <row r="17" spans="1:4" x14ac:dyDescent="0.2">
      <c r="A17" s="34"/>
      <c r="B17" s="6"/>
      <c r="C17" s="6"/>
      <c r="D17" s="7"/>
    </row>
    <row r="18" spans="1:4" x14ac:dyDescent="0.2">
      <c r="A18" s="34"/>
      <c r="B18" s="6"/>
      <c r="C18" s="6"/>
      <c r="D18" s="7"/>
    </row>
    <row r="19" spans="1:4" x14ac:dyDescent="0.2">
      <c r="A19" s="5"/>
      <c r="B19" s="6"/>
      <c r="C19" s="6"/>
      <c r="D19" s="7"/>
    </row>
    <row r="20" spans="1:4" x14ac:dyDescent="0.2">
      <c r="A20" s="5"/>
      <c r="B20" s="6"/>
      <c r="C20" s="6"/>
      <c r="D20" s="7"/>
    </row>
    <row r="21" spans="1:4" x14ac:dyDescent="0.2">
      <c r="A21" s="5"/>
      <c r="B21" s="6"/>
      <c r="C21" s="6"/>
      <c r="D21" s="7"/>
    </row>
    <row r="22" spans="1:4" x14ac:dyDescent="0.2">
      <c r="A22" s="5"/>
      <c r="B22" s="6"/>
      <c r="C22" s="6"/>
      <c r="D22" s="7"/>
    </row>
    <row r="23" spans="1:4" x14ac:dyDescent="0.2">
      <c r="A23" s="5"/>
      <c r="B23" s="6"/>
      <c r="C23" s="6"/>
      <c r="D23" s="7"/>
    </row>
    <row r="24" spans="1:4" x14ac:dyDescent="0.2">
      <c r="A24" s="5"/>
      <c r="B24" s="6"/>
      <c r="C24" s="6"/>
      <c r="D24" s="7"/>
    </row>
    <row r="25" spans="1:4" x14ac:dyDescent="0.2">
      <c r="A25" s="5"/>
      <c r="B25" s="6"/>
      <c r="C25" s="6"/>
      <c r="D25" s="7"/>
    </row>
    <row r="26" spans="1:4" x14ac:dyDescent="0.2">
      <c r="A26" s="5"/>
      <c r="B26" s="6"/>
      <c r="C26" s="6"/>
      <c r="D26" s="7"/>
    </row>
    <row r="27" spans="1:4" x14ac:dyDescent="0.2">
      <c r="A27" s="5"/>
      <c r="B27" s="6"/>
      <c r="C27" s="6"/>
      <c r="D27" s="7"/>
    </row>
    <row r="28" spans="1:4" x14ac:dyDescent="0.2">
      <c r="A28" s="5"/>
      <c r="B28" s="6"/>
      <c r="C28" s="6"/>
      <c r="D28" s="7"/>
    </row>
    <row r="29" spans="1:4" x14ac:dyDescent="0.2">
      <c r="A29" s="5"/>
      <c r="B29" s="6"/>
      <c r="C29" s="6"/>
      <c r="D29" s="7"/>
    </row>
    <row r="30" spans="1:4" x14ac:dyDescent="0.2">
      <c r="A30" s="5"/>
      <c r="B30" s="6"/>
      <c r="C30" s="6"/>
      <c r="D30" s="7"/>
    </row>
    <row r="31" spans="1:4" x14ac:dyDescent="0.2">
      <c r="A31" s="5"/>
      <c r="B31" s="6"/>
      <c r="C31" s="6"/>
      <c r="D31" s="7"/>
    </row>
    <row r="32" spans="1:4" x14ac:dyDescent="0.2">
      <c r="A32" s="5"/>
      <c r="B32" s="6"/>
      <c r="C32" s="6"/>
      <c r="D32" s="7"/>
    </row>
    <row r="33" spans="1:4" x14ac:dyDescent="0.2">
      <c r="A33" s="5"/>
      <c r="B33" s="6"/>
      <c r="C33" s="6"/>
      <c r="D33" s="7"/>
    </row>
    <row r="34" spans="1:4" x14ac:dyDescent="0.2">
      <c r="A34" s="5"/>
      <c r="B34" s="6"/>
      <c r="C34" s="6"/>
      <c r="D34" s="7"/>
    </row>
    <row r="35" spans="1:4" x14ac:dyDescent="0.2">
      <c r="A35" s="5"/>
      <c r="B35" s="6"/>
      <c r="C35" s="6"/>
      <c r="D35" s="7"/>
    </row>
    <row r="36" spans="1:4" x14ac:dyDescent="0.2">
      <c r="A36" s="5"/>
      <c r="B36" s="6"/>
      <c r="C36" s="6"/>
      <c r="D36" s="7"/>
    </row>
    <row r="37" spans="1:4" x14ac:dyDescent="0.2">
      <c r="A37" s="5"/>
      <c r="B37" s="6"/>
      <c r="C37" s="6"/>
      <c r="D37" s="7"/>
    </row>
    <row r="38" spans="1:4" x14ac:dyDescent="0.2">
      <c r="A38" s="5"/>
      <c r="B38" s="6"/>
      <c r="C38" s="6"/>
      <c r="D38" s="7"/>
    </row>
    <row r="39" spans="1:4" x14ac:dyDescent="0.2">
      <c r="A39" s="5"/>
      <c r="B39" s="6"/>
      <c r="C39" s="6"/>
      <c r="D39" s="7"/>
    </row>
    <row r="40" spans="1:4" x14ac:dyDescent="0.2">
      <c r="A40" s="5"/>
      <c r="B40" s="6"/>
      <c r="C40" s="6"/>
      <c r="D40" s="7"/>
    </row>
    <row r="41" spans="1:4" x14ac:dyDescent="0.2">
      <c r="A41" s="5"/>
      <c r="B41" s="6"/>
      <c r="C41" s="6"/>
      <c r="D41" s="7"/>
    </row>
    <row r="42" spans="1:4" x14ac:dyDescent="0.2">
      <c r="A42" s="5"/>
      <c r="B42" s="6"/>
      <c r="C42" s="6"/>
      <c r="D42" s="7"/>
    </row>
  </sheetData>
  <mergeCells count="1">
    <mergeCell ref="A1:C1"/>
  </mergeCells>
  <phoneticPr fontId="0" type="noConversion"/>
  <printOptions headings="1" gridLines="1"/>
  <pageMargins left="0.75" right="0.75" top="1" bottom="1" header="0.5" footer="0.5"/>
  <pageSetup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"/>
  <sheetViews>
    <sheetView workbookViewId="0">
      <selection activeCell="D46" sqref="D46"/>
    </sheetView>
  </sheetViews>
  <sheetFormatPr defaultRowHeight="12.75" x14ac:dyDescent="0.2"/>
  <cols>
    <col min="1" max="1" width="23.140625" customWidth="1"/>
    <col min="6" max="6" width="21.85546875" bestFit="1" customWidth="1"/>
  </cols>
  <sheetData>
    <row r="1" spans="1:6" ht="43.15" customHeight="1" x14ac:dyDescent="0.25">
      <c r="A1" s="57" t="s">
        <v>9</v>
      </c>
      <c r="B1" s="57"/>
      <c r="C1" s="57"/>
      <c r="D1" s="3"/>
      <c r="E1" s="3"/>
      <c r="F1" s="3"/>
    </row>
    <row r="2" spans="1:6" x14ac:dyDescent="0.2">
      <c r="A2" s="12" t="s">
        <v>10</v>
      </c>
    </row>
    <row r="3" spans="1:6" x14ac:dyDescent="0.2">
      <c r="A3" t="s">
        <v>11</v>
      </c>
      <c r="B3">
        <v>0.3</v>
      </c>
    </row>
    <row r="4" spans="1:6" x14ac:dyDescent="0.2">
      <c r="A4" t="s">
        <v>12</v>
      </c>
      <c r="B4">
        <f>1-B3</f>
        <v>0.7</v>
      </c>
      <c r="C4" t="e">
        <f ca="1">getformula(B4)</f>
        <v>#NAME?</v>
      </c>
    </row>
    <row r="6" spans="1:6" x14ac:dyDescent="0.2">
      <c r="A6" s="4" t="s">
        <v>0</v>
      </c>
      <c r="B6" s="58" t="s">
        <v>13</v>
      </c>
      <c r="C6" s="58"/>
      <c r="E6" s="12" t="s">
        <v>14</v>
      </c>
    </row>
    <row r="7" spans="1:6" x14ac:dyDescent="0.2">
      <c r="B7" s="4" t="s">
        <v>15</v>
      </c>
      <c r="C7" s="4" t="s">
        <v>16</v>
      </c>
    </row>
    <row r="8" spans="1:6" x14ac:dyDescent="0.2">
      <c r="A8" s="34">
        <v>38717</v>
      </c>
      <c r="B8" s="7">
        <v>-9.2758827049671533E-3</v>
      </c>
      <c r="C8" s="7">
        <v>-9.3283582089553896E-3</v>
      </c>
      <c r="E8" s="7"/>
    </row>
    <row r="9" spans="1:6" x14ac:dyDescent="0.2">
      <c r="A9" s="34">
        <v>39082</v>
      </c>
      <c r="B9" s="7">
        <v>0.18604651162790709</v>
      </c>
      <c r="C9" s="7">
        <v>0.15819209039548032</v>
      </c>
      <c r="E9" s="7"/>
    </row>
    <row r="10" spans="1:6" x14ac:dyDescent="0.2">
      <c r="A10" s="34">
        <v>39447</v>
      </c>
      <c r="B10" s="7">
        <v>7.1555895085306798E-2</v>
      </c>
      <c r="C10" s="7">
        <v>0.20853658536585362</v>
      </c>
      <c r="E10" s="7"/>
    </row>
    <row r="11" spans="1:6" x14ac:dyDescent="0.2">
      <c r="A11" s="34">
        <v>39813</v>
      </c>
      <c r="B11" s="7">
        <v>-0.14139733840304169</v>
      </c>
      <c r="C11" s="7">
        <v>-0.44365960309451735</v>
      </c>
      <c r="E11" s="7"/>
    </row>
    <row r="12" spans="1:6" x14ac:dyDescent="0.2">
      <c r="A12" s="34">
        <v>40178</v>
      </c>
      <c r="B12" s="7">
        <v>0.25242181013008569</v>
      </c>
      <c r="C12" s="7">
        <v>0.60399032648125761</v>
      </c>
      <c r="E12" s="7"/>
    </row>
    <row r="13" spans="1:6" x14ac:dyDescent="0.2">
      <c r="A13" s="34">
        <v>40543</v>
      </c>
      <c r="B13" s="7">
        <v>-9.944751381215533E-3</v>
      </c>
      <c r="C13" s="7">
        <v>-6.5209197135318475E-2</v>
      </c>
      <c r="E13" s="7"/>
    </row>
    <row r="14" spans="1:6" x14ac:dyDescent="0.2">
      <c r="A14" s="34">
        <v>40908</v>
      </c>
      <c r="B14" s="7">
        <v>2.1875000000000089E-2</v>
      </c>
      <c r="C14" s="7">
        <v>-4.5161290322580649E-2</v>
      </c>
      <c r="E14" s="7"/>
    </row>
    <row r="15" spans="1:6" x14ac:dyDescent="0.2">
      <c r="A15" s="34">
        <v>41274</v>
      </c>
      <c r="B15" s="7">
        <v>0.1415465268676277</v>
      </c>
      <c r="C15" s="7">
        <v>5.8277027027026973E-2</v>
      </c>
      <c r="E15" s="7"/>
    </row>
    <row r="16" spans="1:6" x14ac:dyDescent="0.2">
      <c r="A16" s="34">
        <v>41639</v>
      </c>
      <c r="B16" s="7">
        <v>0.12610026789131279</v>
      </c>
      <c r="C16" s="7">
        <v>0.44293695131683952</v>
      </c>
      <c r="E16" s="7"/>
    </row>
    <row r="17" spans="1:5" x14ac:dyDescent="0.2">
      <c r="A17" s="34">
        <v>42004</v>
      </c>
      <c r="B17" s="7">
        <v>0.10348343245539504</v>
      </c>
      <c r="C17" s="7">
        <v>0.27544247787610621</v>
      </c>
      <c r="E17" s="7"/>
    </row>
    <row r="18" spans="1:5" x14ac:dyDescent="0.2">
      <c r="E18" s="7"/>
    </row>
    <row r="19" spans="1:5" x14ac:dyDescent="0.2">
      <c r="A19" t="s">
        <v>2</v>
      </c>
      <c r="B19" s="37"/>
      <c r="C19" s="37"/>
      <c r="E19" s="13"/>
    </row>
    <row r="20" spans="1:5" x14ac:dyDescent="0.2">
      <c r="A20" t="s">
        <v>3</v>
      </c>
      <c r="B20" s="38"/>
      <c r="C20" s="38"/>
      <c r="E20" s="35"/>
    </row>
    <row r="21" spans="1:5" x14ac:dyDescent="0.2">
      <c r="A21" t="s">
        <v>8</v>
      </c>
      <c r="B21" s="37"/>
      <c r="C21" s="37"/>
      <c r="E21" s="13"/>
    </row>
    <row r="22" spans="1:5" x14ac:dyDescent="0.2">
      <c r="A22" t="s">
        <v>17</v>
      </c>
      <c r="B22" s="36"/>
    </row>
    <row r="24" spans="1:5" x14ac:dyDescent="0.2">
      <c r="A24" s="12" t="s">
        <v>22</v>
      </c>
    </row>
    <row r="25" spans="1:5" x14ac:dyDescent="0.2">
      <c r="A25" s="15" t="s">
        <v>23</v>
      </c>
      <c r="B25" s="16"/>
    </row>
    <row r="26" spans="1:5" x14ac:dyDescent="0.2">
      <c r="A26" s="15" t="s">
        <v>18</v>
      </c>
      <c r="B26" s="17"/>
    </row>
    <row r="27" spans="1:5" x14ac:dyDescent="0.2">
      <c r="A27" s="15" t="s">
        <v>19</v>
      </c>
      <c r="B27" s="16"/>
    </row>
  </sheetData>
  <mergeCells count="2">
    <mergeCell ref="A1:C1"/>
    <mergeCell ref="B6:C6"/>
  </mergeCells>
  <printOptions headings="1" gridLines="1"/>
  <pageMargins left="0.74803149606299213" right="0.74803149606299213" top="0.98425196850393704" bottom="0.98425196850393704" header="0.51181102362204722" footer="0.51181102362204722"/>
  <pageSetup paperSize="9" orientation="portrait" horizontalDpi="12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H26"/>
  <sheetViews>
    <sheetView workbookViewId="0">
      <selection sqref="A1:C1"/>
    </sheetView>
  </sheetViews>
  <sheetFormatPr defaultRowHeight="12.75" x14ac:dyDescent="0.2"/>
  <cols>
    <col min="1" max="1" width="33" style="20" customWidth="1"/>
    <col min="2" max="3" width="8.7109375" style="20"/>
    <col min="4" max="4" width="26.28515625" style="20" customWidth="1"/>
    <col min="5" max="5" width="8.7109375" style="20"/>
    <col min="6" max="6" width="27.140625" style="20" bestFit="1" customWidth="1"/>
    <col min="7" max="7" width="15.28515625" style="20" customWidth="1"/>
    <col min="8" max="8" width="35.7109375" style="20" bestFit="1" customWidth="1"/>
    <col min="9" max="256" width="8.7109375" style="20"/>
    <col min="257" max="257" width="32.85546875" style="20" customWidth="1"/>
    <col min="258" max="259" width="8.7109375" style="20"/>
    <col min="260" max="260" width="26.28515625" style="20" customWidth="1"/>
    <col min="261" max="512" width="8.7109375" style="20"/>
    <col min="513" max="513" width="32.85546875" style="20" customWidth="1"/>
    <col min="514" max="515" width="8.7109375" style="20"/>
    <col min="516" max="516" width="26.28515625" style="20" customWidth="1"/>
    <col min="517" max="768" width="8.7109375" style="20"/>
    <col min="769" max="769" width="32.85546875" style="20" customWidth="1"/>
    <col min="770" max="771" width="8.7109375" style="20"/>
    <col min="772" max="772" width="26.28515625" style="20" customWidth="1"/>
    <col min="773" max="1024" width="8.7109375" style="20"/>
    <col min="1025" max="1025" width="32.85546875" style="20" customWidth="1"/>
    <col min="1026" max="1027" width="8.7109375" style="20"/>
    <col min="1028" max="1028" width="26.28515625" style="20" customWidth="1"/>
    <col min="1029" max="1280" width="8.7109375" style="20"/>
    <col min="1281" max="1281" width="32.85546875" style="20" customWidth="1"/>
    <col min="1282" max="1283" width="8.7109375" style="20"/>
    <col min="1284" max="1284" width="26.28515625" style="20" customWidth="1"/>
    <col min="1285" max="1536" width="8.7109375" style="20"/>
    <col min="1537" max="1537" width="32.85546875" style="20" customWidth="1"/>
    <col min="1538" max="1539" width="8.7109375" style="20"/>
    <col min="1540" max="1540" width="26.28515625" style="20" customWidth="1"/>
    <col min="1541" max="1792" width="8.7109375" style="20"/>
    <col min="1793" max="1793" width="32.85546875" style="20" customWidth="1"/>
    <col min="1794" max="1795" width="8.7109375" style="20"/>
    <col min="1796" max="1796" width="26.28515625" style="20" customWidth="1"/>
    <col min="1797" max="2048" width="8.7109375" style="20"/>
    <col min="2049" max="2049" width="32.85546875" style="20" customWidth="1"/>
    <col min="2050" max="2051" width="8.7109375" style="20"/>
    <col min="2052" max="2052" width="26.28515625" style="20" customWidth="1"/>
    <col min="2053" max="2304" width="8.7109375" style="20"/>
    <col min="2305" max="2305" width="32.85546875" style="20" customWidth="1"/>
    <col min="2306" max="2307" width="8.7109375" style="20"/>
    <col min="2308" max="2308" width="26.28515625" style="20" customWidth="1"/>
    <col min="2309" max="2560" width="8.7109375" style="20"/>
    <col min="2561" max="2561" width="32.85546875" style="20" customWidth="1"/>
    <col min="2562" max="2563" width="8.7109375" style="20"/>
    <col min="2564" max="2564" width="26.28515625" style="20" customWidth="1"/>
    <col min="2565" max="2816" width="8.7109375" style="20"/>
    <col min="2817" max="2817" width="32.85546875" style="20" customWidth="1"/>
    <col min="2818" max="2819" width="8.7109375" style="20"/>
    <col min="2820" max="2820" width="26.28515625" style="20" customWidth="1"/>
    <col min="2821" max="3072" width="8.7109375" style="20"/>
    <col min="3073" max="3073" width="32.85546875" style="20" customWidth="1"/>
    <col min="3074" max="3075" width="8.7109375" style="20"/>
    <col min="3076" max="3076" width="26.28515625" style="20" customWidth="1"/>
    <col min="3077" max="3328" width="8.7109375" style="20"/>
    <col min="3329" max="3329" width="32.85546875" style="20" customWidth="1"/>
    <col min="3330" max="3331" width="8.7109375" style="20"/>
    <col min="3332" max="3332" width="26.28515625" style="20" customWidth="1"/>
    <col min="3333" max="3584" width="8.7109375" style="20"/>
    <col min="3585" max="3585" width="32.85546875" style="20" customWidth="1"/>
    <col min="3586" max="3587" width="8.7109375" style="20"/>
    <col min="3588" max="3588" width="26.28515625" style="20" customWidth="1"/>
    <col min="3589" max="3840" width="8.7109375" style="20"/>
    <col min="3841" max="3841" width="32.85546875" style="20" customWidth="1"/>
    <col min="3842" max="3843" width="8.7109375" style="20"/>
    <col min="3844" max="3844" width="26.28515625" style="20" customWidth="1"/>
    <col min="3845" max="4096" width="8.7109375" style="20"/>
    <col min="4097" max="4097" width="32.85546875" style="20" customWidth="1"/>
    <col min="4098" max="4099" width="8.7109375" style="20"/>
    <col min="4100" max="4100" width="26.28515625" style="20" customWidth="1"/>
    <col min="4101" max="4352" width="8.7109375" style="20"/>
    <col min="4353" max="4353" width="32.85546875" style="20" customWidth="1"/>
    <col min="4354" max="4355" width="8.7109375" style="20"/>
    <col min="4356" max="4356" width="26.28515625" style="20" customWidth="1"/>
    <col min="4357" max="4608" width="8.7109375" style="20"/>
    <col min="4609" max="4609" width="32.85546875" style="20" customWidth="1"/>
    <col min="4610" max="4611" width="8.7109375" style="20"/>
    <col min="4612" max="4612" width="26.28515625" style="20" customWidth="1"/>
    <col min="4613" max="4864" width="8.7109375" style="20"/>
    <col min="4865" max="4865" width="32.85546875" style="20" customWidth="1"/>
    <col min="4866" max="4867" width="8.7109375" style="20"/>
    <col min="4868" max="4868" width="26.28515625" style="20" customWidth="1"/>
    <col min="4869" max="5120" width="8.7109375" style="20"/>
    <col min="5121" max="5121" width="32.85546875" style="20" customWidth="1"/>
    <col min="5122" max="5123" width="8.7109375" style="20"/>
    <col min="5124" max="5124" width="26.28515625" style="20" customWidth="1"/>
    <col min="5125" max="5376" width="8.7109375" style="20"/>
    <col min="5377" max="5377" width="32.85546875" style="20" customWidth="1"/>
    <col min="5378" max="5379" width="8.7109375" style="20"/>
    <col min="5380" max="5380" width="26.28515625" style="20" customWidth="1"/>
    <col min="5381" max="5632" width="8.7109375" style="20"/>
    <col min="5633" max="5633" width="32.85546875" style="20" customWidth="1"/>
    <col min="5634" max="5635" width="8.7109375" style="20"/>
    <col min="5636" max="5636" width="26.28515625" style="20" customWidth="1"/>
    <col min="5637" max="5888" width="8.7109375" style="20"/>
    <col min="5889" max="5889" width="32.85546875" style="20" customWidth="1"/>
    <col min="5890" max="5891" width="8.7109375" style="20"/>
    <col min="5892" max="5892" width="26.28515625" style="20" customWidth="1"/>
    <col min="5893" max="6144" width="8.7109375" style="20"/>
    <col min="6145" max="6145" width="32.85546875" style="20" customWidth="1"/>
    <col min="6146" max="6147" width="8.7109375" style="20"/>
    <col min="6148" max="6148" width="26.28515625" style="20" customWidth="1"/>
    <col min="6149" max="6400" width="8.7109375" style="20"/>
    <col min="6401" max="6401" width="32.85546875" style="20" customWidth="1"/>
    <col min="6402" max="6403" width="8.7109375" style="20"/>
    <col min="6404" max="6404" width="26.28515625" style="20" customWidth="1"/>
    <col min="6405" max="6656" width="8.7109375" style="20"/>
    <col min="6657" max="6657" width="32.85546875" style="20" customWidth="1"/>
    <col min="6658" max="6659" width="8.7109375" style="20"/>
    <col min="6660" max="6660" width="26.28515625" style="20" customWidth="1"/>
    <col min="6661" max="6912" width="8.7109375" style="20"/>
    <col min="6913" max="6913" width="32.85546875" style="20" customWidth="1"/>
    <col min="6914" max="6915" width="8.7109375" style="20"/>
    <col min="6916" max="6916" width="26.28515625" style="20" customWidth="1"/>
    <col min="6917" max="7168" width="8.7109375" style="20"/>
    <col min="7169" max="7169" width="32.85546875" style="20" customWidth="1"/>
    <col min="7170" max="7171" width="8.7109375" style="20"/>
    <col min="7172" max="7172" width="26.28515625" style="20" customWidth="1"/>
    <col min="7173" max="7424" width="8.7109375" style="20"/>
    <col min="7425" max="7425" width="32.85546875" style="20" customWidth="1"/>
    <col min="7426" max="7427" width="8.7109375" style="20"/>
    <col min="7428" max="7428" width="26.28515625" style="20" customWidth="1"/>
    <col min="7429" max="7680" width="8.7109375" style="20"/>
    <col min="7681" max="7681" width="32.85546875" style="20" customWidth="1"/>
    <col min="7682" max="7683" width="8.7109375" style="20"/>
    <col min="7684" max="7684" width="26.28515625" style="20" customWidth="1"/>
    <col min="7685" max="7936" width="8.7109375" style="20"/>
    <col min="7937" max="7937" width="32.85546875" style="20" customWidth="1"/>
    <col min="7938" max="7939" width="8.7109375" style="20"/>
    <col min="7940" max="7940" width="26.28515625" style="20" customWidth="1"/>
    <col min="7941" max="8192" width="8.7109375" style="20"/>
    <col min="8193" max="8193" width="32.85546875" style="20" customWidth="1"/>
    <col min="8194" max="8195" width="8.7109375" style="20"/>
    <col min="8196" max="8196" width="26.28515625" style="20" customWidth="1"/>
    <col min="8197" max="8448" width="8.7109375" style="20"/>
    <col min="8449" max="8449" width="32.85546875" style="20" customWidth="1"/>
    <col min="8450" max="8451" width="8.7109375" style="20"/>
    <col min="8452" max="8452" width="26.28515625" style="20" customWidth="1"/>
    <col min="8453" max="8704" width="8.7109375" style="20"/>
    <col min="8705" max="8705" width="32.85546875" style="20" customWidth="1"/>
    <col min="8706" max="8707" width="8.7109375" style="20"/>
    <col min="8708" max="8708" width="26.28515625" style="20" customWidth="1"/>
    <col min="8709" max="8960" width="8.7109375" style="20"/>
    <col min="8961" max="8961" width="32.85546875" style="20" customWidth="1"/>
    <col min="8962" max="8963" width="8.7109375" style="20"/>
    <col min="8964" max="8964" width="26.28515625" style="20" customWidth="1"/>
    <col min="8965" max="9216" width="8.7109375" style="20"/>
    <col min="9217" max="9217" width="32.85546875" style="20" customWidth="1"/>
    <col min="9218" max="9219" width="8.7109375" style="20"/>
    <col min="9220" max="9220" width="26.28515625" style="20" customWidth="1"/>
    <col min="9221" max="9472" width="8.7109375" style="20"/>
    <col min="9473" max="9473" width="32.85546875" style="20" customWidth="1"/>
    <col min="9474" max="9475" width="8.7109375" style="20"/>
    <col min="9476" max="9476" width="26.28515625" style="20" customWidth="1"/>
    <col min="9477" max="9728" width="8.7109375" style="20"/>
    <col min="9729" max="9729" width="32.85546875" style="20" customWidth="1"/>
    <col min="9730" max="9731" width="8.7109375" style="20"/>
    <col min="9732" max="9732" width="26.28515625" style="20" customWidth="1"/>
    <col min="9733" max="9984" width="8.7109375" style="20"/>
    <col min="9985" max="9985" width="32.85546875" style="20" customWidth="1"/>
    <col min="9986" max="9987" width="8.7109375" style="20"/>
    <col min="9988" max="9988" width="26.28515625" style="20" customWidth="1"/>
    <col min="9989" max="10240" width="8.7109375" style="20"/>
    <col min="10241" max="10241" width="32.85546875" style="20" customWidth="1"/>
    <col min="10242" max="10243" width="8.7109375" style="20"/>
    <col min="10244" max="10244" width="26.28515625" style="20" customWidth="1"/>
    <col min="10245" max="10496" width="8.7109375" style="20"/>
    <col min="10497" max="10497" width="32.85546875" style="20" customWidth="1"/>
    <col min="10498" max="10499" width="8.7109375" style="20"/>
    <col min="10500" max="10500" width="26.28515625" style="20" customWidth="1"/>
    <col min="10501" max="10752" width="8.7109375" style="20"/>
    <col min="10753" max="10753" width="32.85546875" style="20" customWidth="1"/>
    <col min="10754" max="10755" width="8.7109375" style="20"/>
    <col min="10756" max="10756" width="26.28515625" style="20" customWidth="1"/>
    <col min="10757" max="11008" width="8.7109375" style="20"/>
    <col min="11009" max="11009" width="32.85546875" style="20" customWidth="1"/>
    <col min="11010" max="11011" width="8.7109375" style="20"/>
    <col min="11012" max="11012" width="26.28515625" style="20" customWidth="1"/>
    <col min="11013" max="11264" width="8.7109375" style="20"/>
    <col min="11265" max="11265" width="32.85546875" style="20" customWidth="1"/>
    <col min="11266" max="11267" width="8.7109375" style="20"/>
    <col min="11268" max="11268" width="26.28515625" style="20" customWidth="1"/>
    <col min="11269" max="11520" width="8.7109375" style="20"/>
    <col min="11521" max="11521" width="32.85546875" style="20" customWidth="1"/>
    <col min="11522" max="11523" width="8.7109375" style="20"/>
    <col min="11524" max="11524" width="26.28515625" style="20" customWidth="1"/>
    <col min="11525" max="11776" width="8.7109375" style="20"/>
    <col min="11777" max="11777" width="32.85546875" style="20" customWidth="1"/>
    <col min="11778" max="11779" width="8.7109375" style="20"/>
    <col min="11780" max="11780" width="26.28515625" style="20" customWidth="1"/>
    <col min="11781" max="12032" width="8.7109375" style="20"/>
    <col min="12033" max="12033" width="32.85546875" style="20" customWidth="1"/>
    <col min="12034" max="12035" width="8.7109375" style="20"/>
    <col min="12036" max="12036" width="26.28515625" style="20" customWidth="1"/>
    <col min="12037" max="12288" width="8.7109375" style="20"/>
    <col min="12289" max="12289" width="32.85546875" style="20" customWidth="1"/>
    <col min="12290" max="12291" width="8.7109375" style="20"/>
    <col min="12292" max="12292" width="26.28515625" style="20" customWidth="1"/>
    <col min="12293" max="12544" width="8.7109375" style="20"/>
    <col min="12545" max="12545" width="32.85546875" style="20" customWidth="1"/>
    <col min="12546" max="12547" width="8.7109375" style="20"/>
    <col min="12548" max="12548" width="26.28515625" style="20" customWidth="1"/>
    <col min="12549" max="12800" width="8.7109375" style="20"/>
    <col min="12801" max="12801" width="32.85546875" style="20" customWidth="1"/>
    <col min="12802" max="12803" width="8.7109375" style="20"/>
    <col min="12804" max="12804" width="26.28515625" style="20" customWidth="1"/>
    <col min="12805" max="13056" width="8.7109375" style="20"/>
    <col min="13057" max="13057" width="32.85546875" style="20" customWidth="1"/>
    <col min="13058" max="13059" width="8.7109375" style="20"/>
    <col min="13060" max="13060" width="26.28515625" style="20" customWidth="1"/>
    <col min="13061" max="13312" width="8.7109375" style="20"/>
    <col min="13313" max="13313" width="32.85546875" style="20" customWidth="1"/>
    <col min="13314" max="13315" width="8.7109375" style="20"/>
    <col min="13316" max="13316" width="26.28515625" style="20" customWidth="1"/>
    <col min="13317" max="13568" width="8.7109375" style="20"/>
    <col min="13569" max="13569" width="32.85546875" style="20" customWidth="1"/>
    <col min="13570" max="13571" width="8.7109375" style="20"/>
    <col min="13572" max="13572" width="26.28515625" style="20" customWidth="1"/>
    <col min="13573" max="13824" width="8.7109375" style="20"/>
    <col min="13825" max="13825" width="32.85546875" style="20" customWidth="1"/>
    <col min="13826" max="13827" width="8.7109375" style="20"/>
    <col min="13828" max="13828" width="26.28515625" style="20" customWidth="1"/>
    <col min="13829" max="14080" width="8.7109375" style="20"/>
    <col min="14081" max="14081" width="32.85546875" style="20" customWidth="1"/>
    <col min="14082" max="14083" width="8.7109375" style="20"/>
    <col min="14084" max="14084" width="26.28515625" style="20" customWidth="1"/>
    <col min="14085" max="14336" width="8.7109375" style="20"/>
    <col min="14337" max="14337" width="32.85546875" style="20" customWidth="1"/>
    <col min="14338" max="14339" width="8.7109375" style="20"/>
    <col min="14340" max="14340" width="26.28515625" style="20" customWidth="1"/>
    <col min="14341" max="14592" width="8.7109375" style="20"/>
    <col min="14593" max="14593" width="32.85546875" style="20" customWidth="1"/>
    <col min="14594" max="14595" width="8.7109375" style="20"/>
    <col min="14596" max="14596" width="26.28515625" style="20" customWidth="1"/>
    <col min="14597" max="14848" width="8.7109375" style="20"/>
    <col min="14849" max="14849" width="32.85546875" style="20" customWidth="1"/>
    <col min="14850" max="14851" width="8.7109375" style="20"/>
    <col min="14852" max="14852" width="26.28515625" style="20" customWidth="1"/>
    <col min="14853" max="15104" width="8.7109375" style="20"/>
    <col min="15105" max="15105" width="32.85546875" style="20" customWidth="1"/>
    <col min="15106" max="15107" width="8.7109375" style="20"/>
    <col min="15108" max="15108" width="26.28515625" style="20" customWidth="1"/>
    <col min="15109" max="15360" width="8.7109375" style="20"/>
    <col min="15361" max="15361" width="32.85546875" style="20" customWidth="1"/>
    <col min="15362" max="15363" width="8.7109375" style="20"/>
    <col min="15364" max="15364" width="26.28515625" style="20" customWidth="1"/>
    <col min="15365" max="15616" width="8.7109375" style="20"/>
    <col min="15617" max="15617" width="32.85546875" style="20" customWidth="1"/>
    <col min="15618" max="15619" width="8.7109375" style="20"/>
    <col min="15620" max="15620" width="26.28515625" style="20" customWidth="1"/>
    <col min="15621" max="15872" width="8.7109375" style="20"/>
    <col min="15873" max="15873" width="32.85546875" style="20" customWidth="1"/>
    <col min="15874" max="15875" width="8.7109375" style="20"/>
    <col min="15876" max="15876" width="26.28515625" style="20" customWidth="1"/>
    <col min="15877" max="16128" width="8.7109375" style="20"/>
    <col min="16129" max="16129" width="32.85546875" style="20" customWidth="1"/>
    <col min="16130" max="16131" width="8.7109375" style="20"/>
    <col min="16132" max="16132" width="26.28515625" style="20" customWidth="1"/>
    <col min="16133" max="16384" width="8.7109375" style="20"/>
  </cols>
  <sheetData>
    <row r="1" spans="1:8" ht="35.25" customHeight="1" x14ac:dyDescent="0.2">
      <c r="A1" s="60" t="s">
        <v>80</v>
      </c>
      <c r="B1" s="60"/>
      <c r="C1" s="60"/>
      <c r="D1" s="33"/>
    </row>
    <row r="2" spans="1:8" ht="25.5" x14ac:dyDescent="0.2">
      <c r="A2" s="21" t="s">
        <v>0</v>
      </c>
      <c r="B2" s="22" t="s">
        <v>73</v>
      </c>
      <c r="C2" s="22" t="s">
        <v>63</v>
      </c>
    </row>
    <row r="3" spans="1:8" x14ac:dyDescent="0.2">
      <c r="A3" s="23">
        <v>38717</v>
      </c>
      <c r="B3" s="2">
        <v>1.1291866028708135</v>
      </c>
      <c r="C3" s="24">
        <v>-9.3283582089553896E-3</v>
      </c>
      <c r="D3" s="25"/>
      <c r="F3" s="61" t="s">
        <v>64</v>
      </c>
      <c r="G3" s="61"/>
      <c r="H3" s="61"/>
    </row>
    <row r="4" spans="1:8" x14ac:dyDescent="0.2">
      <c r="A4" s="23">
        <v>39082</v>
      </c>
      <c r="B4" s="2">
        <v>-0.52921348314606731</v>
      </c>
      <c r="C4" s="24">
        <v>0.15819209039548032</v>
      </c>
      <c r="D4" s="25"/>
      <c r="F4" s="20" t="s">
        <v>79</v>
      </c>
      <c r="G4" s="7"/>
    </row>
    <row r="5" spans="1:8" x14ac:dyDescent="0.2">
      <c r="A5" s="23">
        <v>39447</v>
      </c>
      <c r="B5" s="2">
        <v>-0.43436754176610981</v>
      </c>
      <c r="C5" s="24">
        <v>0.20853658536585362</v>
      </c>
      <c r="D5" s="25"/>
      <c r="F5" s="20" t="s">
        <v>65</v>
      </c>
      <c r="G5" s="7"/>
    </row>
    <row r="6" spans="1:8" x14ac:dyDescent="0.2">
      <c r="A6" s="23">
        <v>39813</v>
      </c>
      <c r="B6" s="2">
        <v>-5.9071729957805963E-2</v>
      </c>
      <c r="C6" s="24">
        <v>-0.44365960309451735</v>
      </c>
      <c r="D6" s="25"/>
      <c r="F6" s="20" t="s">
        <v>21</v>
      </c>
      <c r="G6" s="7"/>
    </row>
    <row r="7" spans="1:8" x14ac:dyDescent="0.2">
      <c r="A7" s="23">
        <v>40178</v>
      </c>
      <c r="B7" s="2">
        <v>-5.8295964125560484E-2</v>
      </c>
      <c r="C7" s="24">
        <v>0.60399032648125761</v>
      </c>
      <c r="D7" s="25"/>
      <c r="F7" s="20" t="s">
        <v>3</v>
      </c>
      <c r="G7" s="25"/>
    </row>
    <row r="8" spans="1:8" x14ac:dyDescent="0.2">
      <c r="A8" s="23">
        <v>40543</v>
      </c>
      <c r="B8" s="2">
        <v>0.53333333333333344</v>
      </c>
      <c r="C8" s="24">
        <v>-6.5209197135318475E-2</v>
      </c>
      <c r="D8" s="25"/>
      <c r="F8" s="20" t="s">
        <v>8</v>
      </c>
      <c r="G8" s="7"/>
    </row>
    <row r="9" spans="1:8" x14ac:dyDescent="0.2">
      <c r="A9" s="23">
        <v>40908</v>
      </c>
      <c r="B9" s="2">
        <v>-0.48136645962732927</v>
      </c>
      <c r="C9" s="24">
        <v>-4.5161290322580649E-2</v>
      </c>
      <c r="D9" s="25"/>
    </row>
    <row r="10" spans="1:8" x14ac:dyDescent="0.2">
      <c r="A10" s="23">
        <v>41274</v>
      </c>
      <c r="B10" s="2">
        <v>-0.11377245508982037</v>
      </c>
      <c r="C10" s="24">
        <v>5.8277027027026973E-2</v>
      </c>
      <c r="D10" s="25"/>
      <c r="F10" s="20" t="s">
        <v>40</v>
      </c>
      <c r="G10" s="30"/>
    </row>
    <row r="11" spans="1:8" x14ac:dyDescent="0.2">
      <c r="A11" s="23">
        <v>41639</v>
      </c>
      <c r="B11" s="2">
        <v>4.7297297297297369E-2</v>
      </c>
      <c r="C11" s="24">
        <v>0.44293695131683952</v>
      </c>
      <c r="D11" s="25"/>
    </row>
    <row r="12" spans="1:8" x14ac:dyDescent="0.2">
      <c r="A12" s="23">
        <v>42004</v>
      </c>
      <c r="B12" s="2">
        <v>-0.32903225806451608</v>
      </c>
      <c r="C12" s="24">
        <v>0.27544247787610621</v>
      </c>
      <c r="D12" s="25"/>
      <c r="F12" s="20" t="s">
        <v>66</v>
      </c>
      <c r="G12" s="31"/>
    </row>
    <row r="13" spans="1:8" x14ac:dyDescent="0.2">
      <c r="F13" s="20" t="s">
        <v>67</v>
      </c>
      <c r="G13" s="32"/>
    </row>
    <row r="14" spans="1:8" ht="15.75" x14ac:dyDescent="0.3">
      <c r="A14" s="20" t="s">
        <v>74</v>
      </c>
      <c r="B14" s="26"/>
      <c r="C14" s="26"/>
      <c r="D14" s="25"/>
    </row>
    <row r="15" spans="1:8" ht="15.75" x14ac:dyDescent="0.3">
      <c r="A15" s="20" t="s">
        <v>75</v>
      </c>
      <c r="B15" s="27"/>
      <c r="C15" s="27"/>
      <c r="D15" s="25"/>
    </row>
    <row r="16" spans="1:8" ht="15.75" x14ac:dyDescent="0.3">
      <c r="A16" s="20" t="s">
        <v>76</v>
      </c>
      <c r="B16" s="26"/>
      <c r="C16" s="26"/>
      <c r="D16" s="25"/>
    </row>
    <row r="17" spans="1:2" ht="15.75" x14ac:dyDescent="0.3">
      <c r="A17" s="20" t="s">
        <v>77</v>
      </c>
      <c r="B17" s="25"/>
    </row>
    <row r="18" spans="1:2" ht="15.75" x14ac:dyDescent="0.3">
      <c r="A18" s="20" t="s">
        <v>78</v>
      </c>
      <c r="B18" s="28"/>
    </row>
    <row r="20" spans="1:2" x14ac:dyDescent="0.2">
      <c r="A20" s="29"/>
    </row>
    <row r="24" spans="1:2" x14ac:dyDescent="0.2">
      <c r="B24" s="25"/>
    </row>
    <row r="25" spans="1:2" x14ac:dyDescent="0.2">
      <c r="B25" s="25"/>
    </row>
    <row r="26" spans="1:2" x14ac:dyDescent="0.2">
      <c r="B26" s="25"/>
    </row>
  </sheetData>
  <mergeCells count="2">
    <mergeCell ref="A1:C1"/>
    <mergeCell ref="F3:H3"/>
  </mergeCells>
  <printOptions headings="1" gridLines="1"/>
  <pageMargins left="0.75" right="0.75" top="1" bottom="1" header="0.5" footer="0.5"/>
  <pageSetup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3"/>
  <sheetViews>
    <sheetView workbookViewId="0">
      <selection sqref="A1:C1"/>
    </sheetView>
  </sheetViews>
  <sheetFormatPr defaultRowHeight="12.75" x14ac:dyDescent="0.2"/>
  <cols>
    <col min="1" max="1" width="27.28515625" bestFit="1" customWidth="1"/>
    <col min="2" max="3" width="11.85546875" customWidth="1"/>
  </cols>
  <sheetData>
    <row r="1" spans="1:3" ht="18" x14ac:dyDescent="0.2">
      <c r="A1" s="57" t="s">
        <v>81</v>
      </c>
      <c r="B1" s="57"/>
      <c r="C1" s="57"/>
    </row>
    <row r="2" spans="1:3" x14ac:dyDescent="0.2">
      <c r="B2" s="4" t="s">
        <v>60</v>
      </c>
      <c r="C2" s="4" t="s">
        <v>61</v>
      </c>
    </row>
    <row r="3" spans="1:3" x14ac:dyDescent="0.2">
      <c r="A3" t="s">
        <v>7</v>
      </c>
      <c r="B3" s="11">
        <v>0.15</v>
      </c>
      <c r="C3" s="11">
        <v>0.1</v>
      </c>
    </row>
    <row r="4" spans="1:3" x14ac:dyDescent="0.2">
      <c r="A4" t="s">
        <v>3</v>
      </c>
      <c r="B4">
        <v>0.12</v>
      </c>
      <c r="C4">
        <v>7.0000000000000007E-2</v>
      </c>
    </row>
    <row r="5" spans="1:3" x14ac:dyDescent="0.2">
      <c r="A5" t="s">
        <v>4</v>
      </c>
      <c r="B5" s="2">
        <f>SQRT(B4)</f>
        <v>0.34641016151377546</v>
      </c>
      <c r="C5" s="2">
        <f>SQRT(C4)</f>
        <v>0.26457513110645908</v>
      </c>
    </row>
    <row r="7" spans="1:3" ht="15.75" x14ac:dyDescent="0.3">
      <c r="A7" t="s">
        <v>59</v>
      </c>
      <c r="B7" s="10">
        <v>1.6E-2</v>
      </c>
    </row>
    <row r="8" spans="1:3" x14ac:dyDescent="0.2">
      <c r="A8" t="s">
        <v>24</v>
      </c>
      <c r="B8" s="10">
        <f>B7/(B5*C5)</f>
        <v>0.17457431218879388</v>
      </c>
      <c r="C8" t="e">
        <f ca="1">getformula(B8)</f>
        <v>#NAME?</v>
      </c>
    </row>
    <row r="10" spans="1:3" x14ac:dyDescent="0.2">
      <c r="A10" s="12" t="s">
        <v>68</v>
      </c>
    </row>
    <row r="11" spans="1:3" x14ac:dyDescent="0.2">
      <c r="A11" t="s">
        <v>20</v>
      </c>
      <c r="B11" s="11">
        <v>0.3</v>
      </c>
    </row>
    <row r="12" spans="1:3" x14ac:dyDescent="0.2">
      <c r="A12" t="s">
        <v>25</v>
      </c>
      <c r="B12" s="11">
        <f>1-B11</f>
        <v>0.7</v>
      </c>
      <c r="C12" t="e">
        <f ca="1">getformula(B12)</f>
        <v>#NAME?</v>
      </c>
    </row>
    <row r="14" spans="1:3" x14ac:dyDescent="0.2">
      <c r="A14" t="s">
        <v>7</v>
      </c>
      <c r="B14" s="39"/>
    </row>
    <row r="15" spans="1:3" x14ac:dyDescent="0.2">
      <c r="A15" t="s">
        <v>26</v>
      </c>
      <c r="B15" s="40"/>
    </row>
    <row r="18" spans="1:3" x14ac:dyDescent="0.2">
      <c r="A18" s="12" t="s">
        <v>69</v>
      </c>
    </row>
    <row r="19" spans="1:3" x14ac:dyDescent="0.2">
      <c r="A19" t="s">
        <v>20</v>
      </c>
      <c r="B19" s="11">
        <v>0.5</v>
      </c>
    </row>
    <row r="20" spans="1:3" x14ac:dyDescent="0.2">
      <c r="A20" t="s">
        <v>25</v>
      </c>
      <c r="B20" s="11">
        <f>1-B19</f>
        <v>0.5</v>
      </c>
      <c r="C20" t="e">
        <f ca="1">getformula(B20)</f>
        <v>#NAME?</v>
      </c>
    </row>
    <row r="22" spans="1:3" x14ac:dyDescent="0.2">
      <c r="A22" t="s">
        <v>7</v>
      </c>
      <c r="B22" s="39"/>
    </row>
    <row r="23" spans="1:3" x14ac:dyDescent="0.2">
      <c r="A23" t="s">
        <v>26</v>
      </c>
      <c r="B23" s="40"/>
    </row>
  </sheetData>
  <mergeCells count="1">
    <mergeCell ref="A1:C1"/>
  </mergeCells>
  <printOptions headings="1" gridLines="1"/>
  <pageMargins left="0.75" right="0.75" top="1" bottom="1" header="0.5" footer="0.5"/>
  <pageSetup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C33"/>
  <sheetViews>
    <sheetView workbookViewId="0"/>
  </sheetViews>
  <sheetFormatPr defaultRowHeight="12.75" x14ac:dyDescent="0.2"/>
  <cols>
    <col min="1" max="1" width="18.85546875" bestFit="1" customWidth="1"/>
    <col min="2" max="2" width="10.85546875" customWidth="1"/>
    <col min="3" max="3" width="16" customWidth="1"/>
  </cols>
  <sheetData>
    <row r="1" spans="1:3" s="12" customFormat="1" ht="42.75" customHeight="1" x14ac:dyDescent="0.2">
      <c r="B1" s="1" t="s">
        <v>33</v>
      </c>
      <c r="C1" s="1" t="s">
        <v>82</v>
      </c>
    </row>
    <row r="2" spans="1:3" x14ac:dyDescent="0.2">
      <c r="A2" t="s">
        <v>27</v>
      </c>
      <c r="B2" s="11">
        <v>0.15</v>
      </c>
      <c r="C2" s="11">
        <v>0.33</v>
      </c>
    </row>
    <row r="3" spans="1:3" x14ac:dyDescent="0.2">
      <c r="A3" t="s">
        <v>28</v>
      </c>
      <c r="B3" s="11">
        <v>0.25</v>
      </c>
      <c r="C3" s="11">
        <v>0.46</v>
      </c>
    </row>
    <row r="4" spans="1:3" x14ac:dyDescent="0.2">
      <c r="A4" t="s">
        <v>29</v>
      </c>
      <c r="B4" s="10">
        <v>8.6499999999999994E-2</v>
      </c>
    </row>
    <row r="5" spans="1:3" x14ac:dyDescent="0.2">
      <c r="A5" t="s">
        <v>30</v>
      </c>
      <c r="B5" s="10">
        <f>B4/(C2*C3)</f>
        <v>0.5698287220026349</v>
      </c>
      <c r="C5" t="e">
        <f ca="1">getformula(B5)</f>
        <v>#NAME?</v>
      </c>
    </row>
    <row r="7" spans="1:3" x14ac:dyDescent="0.2">
      <c r="A7" t="s">
        <v>71</v>
      </c>
    </row>
    <row r="8" spans="1:3" x14ac:dyDescent="0.2">
      <c r="A8" t="s">
        <v>86</v>
      </c>
    </row>
    <row r="9" spans="1:3" x14ac:dyDescent="0.2">
      <c r="A9" t="s">
        <v>31</v>
      </c>
      <c r="B9" s="9">
        <v>0.25</v>
      </c>
    </row>
    <row r="10" spans="1:3" x14ac:dyDescent="0.2">
      <c r="A10" t="s">
        <v>32</v>
      </c>
      <c r="B10" s="7">
        <f>1-B9</f>
        <v>0.75</v>
      </c>
      <c r="C10" t="e">
        <f ca="1">getformula(B10)</f>
        <v>#NAME?</v>
      </c>
    </row>
    <row r="12" spans="1:3" x14ac:dyDescent="0.2">
      <c r="A12" t="s">
        <v>33</v>
      </c>
      <c r="B12" s="39"/>
    </row>
    <row r="13" spans="1:3" x14ac:dyDescent="0.2">
      <c r="A13" t="s">
        <v>4</v>
      </c>
      <c r="B13" s="37"/>
    </row>
    <row r="15" spans="1:3" x14ac:dyDescent="0.2">
      <c r="A15" s="19" t="s">
        <v>69</v>
      </c>
    </row>
    <row r="16" spans="1:3" ht="38.25" x14ac:dyDescent="0.2">
      <c r="A16" s="4" t="s">
        <v>34</v>
      </c>
      <c r="B16" s="1" t="s">
        <v>33</v>
      </c>
      <c r="C16" s="1" t="s">
        <v>82</v>
      </c>
    </row>
    <row r="17" spans="1:3" x14ac:dyDescent="0.2">
      <c r="A17" s="18">
        <v>0</v>
      </c>
      <c r="B17" s="7"/>
      <c r="C17" s="7"/>
    </row>
    <row r="18" spans="1:3" x14ac:dyDescent="0.2">
      <c r="A18" s="18">
        <v>0.1</v>
      </c>
      <c r="B18" s="7"/>
      <c r="C18" s="7"/>
    </row>
    <row r="19" spans="1:3" x14ac:dyDescent="0.2">
      <c r="A19" s="18">
        <v>0.2</v>
      </c>
      <c r="B19" s="7"/>
      <c r="C19" s="7"/>
    </row>
    <row r="20" spans="1:3" x14ac:dyDescent="0.2">
      <c r="A20" s="18">
        <v>0.3</v>
      </c>
      <c r="B20" s="7"/>
      <c r="C20" s="7"/>
    </row>
    <row r="21" spans="1:3" x14ac:dyDescent="0.2">
      <c r="A21" s="18">
        <v>0.4</v>
      </c>
      <c r="B21" s="7"/>
      <c r="C21" s="7"/>
    </row>
    <row r="22" spans="1:3" x14ac:dyDescent="0.2">
      <c r="A22" s="18">
        <v>0.5</v>
      </c>
      <c r="B22" s="7"/>
      <c r="C22" s="7"/>
    </row>
    <row r="23" spans="1:3" x14ac:dyDescent="0.2">
      <c r="A23" s="18">
        <v>0.6</v>
      </c>
      <c r="B23" s="7"/>
      <c r="C23" s="7"/>
    </row>
    <row r="24" spans="1:3" x14ac:dyDescent="0.2">
      <c r="A24" s="18">
        <v>0.7</v>
      </c>
      <c r="B24" s="7"/>
      <c r="C24" s="7"/>
    </row>
    <row r="25" spans="1:3" x14ac:dyDescent="0.2">
      <c r="A25" s="18">
        <v>0.8</v>
      </c>
      <c r="B25" s="7"/>
      <c r="C25" s="7"/>
    </row>
    <row r="26" spans="1:3" x14ac:dyDescent="0.2">
      <c r="A26" s="18">
        <v>0.9</v>
      </c>
      <c r="B26" s="7"/>
      <c r="C26" s="7"/>
    </row>
    <row r="27" spans="1:3" x14ac:dyDescent="0.2">
      <c r="A27" s="18">
        <v>1</v>
      </c>
      <c r="B27" s="7"/>
      <c r="C27" s="7"/>
    </row>
    <row r="29" spans="1:3" x14ac:dyDescent="0.2">
      <c r="A29" t="s">
        <v>83</v>
      </c>
      <c r="B29" t="s">
        <v>40</v>
      </c>
    </row>
    <row r="30" spans="1:3" x14ac:dyDescent="0.2">
      <c r="A30" s="14" t="s">
        <v>84</v>
      </c>
      <c r="B30" s="41"/>
    </row>
    <row r="31" spans="1:3" x14ac:dyDescent="0.2">
      <c r="A31" t="s">
        <v>85</v>
      </c>
      <c r="B31" s="41"/>
    </row>
    <row r="32" spans="1:3" x14ac:dyDescent="0.2">
      <c r="A32" t="s">
        <v>33</v>
      </c>
    </row>
    <row r="33" spans="1:1" x14ac:dyDescent="0.2">
      <c r="A33" t="s">
        <v>4</v>
      </c>
    </row>
  </sheetData>
  <printOptions headings="1" gridLines="1"/>
  <pageMargins left="0.75" right="0.75" top="1" bottom="1" header="0.5" footer="0.5"/>
  <pageSetup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"/>
  <sheetViews>
    <sheetView workbookViewId="0">
      <selection sqref="A1:E1"/>
    </sheetView>
  </sheetViews>
  <sheetFormatPr defaultRowHeight="12.75" x14ac:dyDescent="0.2"/>
  <cols>
    <col min="1" max="1" width="21.85546875" customWidth="1"/>
    <col min="2" max="2" width="12.42578125" customWidth="1"/>
    <col min="3" max="3" width="10.42578125" customWidth="1"/>
  </cols>
  <sheetData>
    <row r="1" spans="1:5" ht="18" x14ac:dyDescent="0.25">
      <c r="A1" s="59" t="s">
        <v>96</v>
      </c>
      <c r="B1" s="59"/>
      <c r="C1" s="59"/>
      <c r="D1" s="59"/>
      <c r="E1" s="59"/>
    </row>
    <row r="2" spans="1:5" x14ac:dyDescent="0.2">
      <c r="B2" s="4" t="s">
        <v>37</v>
      </c>
      <c r="C2" s="4" t="s">
        <v>38</v>
      </c>
    </row>
    <row r="3" spans="1:5" x14ac:dyDescent="0.2">
      <c r="A3" t="s">
        <v>39</v>
      </c>
      <c r="B3" s="9">
        <v>0.21</v>
      </c>
      <c r="C3" s="9">
        <v>0.14000000000000001</v>
      </c>
    </row>
    <row r="4" spans="1:5" x14ac:dyDescent="0.2">
      <c r="A4" t="s">
        <v>3</v>
      </c>
      <c r="B4">
        <v>0.11</v>
      </c>
      <c r="C4">
        <v>4.4999999999999998E-2</v>
      </c>
    </row>
    <row r="5" spans="1:5" x14ac:dyDescent="0.2">
      <c r="A5" t="s">
        <v>8</v>
      </c>
      <c r="B5" s="2">
        <f>SQRT(B4)</f>
        <v>0.33166247903553997</v>
      </c>
      <c r="C5" s="2">
        <f>SQRT(C4)</f>
        <v>0.21213203435596426</v>
      </c>
    </row>
    <row r="7" spans="1:5" x14ac:dyDescent="0.2">
      <c r="A7" t="s">
        <v>17</v>
      </c>
      <c r="B7" s="10">
        <f>-0.002</f>
        <v>-2E-3</v>
      </c>
    </row>
    <row r="8" spans="1:5" x14ac:dyDescent="0.2">
      <c r="A8" t="s">
        <v>58</v>
      </c>
      <c r="B8" s="10">
        <f>B7/(B5*C5)</f>
        <v>-2.8426762180748057E-2</v>
      </c>
      <c r="C8" t="e">
        <f ca="1">getformula(B8)</f>
        <v>#NAME?</v>
      </c>
    </row>
    <row r="10" spans="1:5" x14ac:dyDescent="0.2">
      <c r="A10" s="12" t="s">
        <v>40</v>
      </c>
    </row>
    <row r="11" spans="1:5" x14ac:dyDescent="0.2">
      <c r="A11" t="s">
        <v>41</v>
      </c>
      <c r="B11" s="40"/>
    </row>
    <row r="12" spans="1:5" x14ac:dyDescent="0.2">
      <c r="A12" t="s">
        <v>42</v>
      </c>
      <c r="B12" s="40"/>
    </row>
    <row r="14" spans="1:5" x14ac:dyDescent="0.2">
      <c r="A14" t="s">
        <v>35</v>
      </c>
      <c r="B14" s="39"/>
    </row>
    <row r="15" spans="1:5" x14ac:dyDescent="0.2">
      <c r="A15" t="s">
        <v>43</v>
      </c>
      <c r="B15" s="36"/>
    </row>
    <row r="16" spans="1:5" x14ac:dyDescent="0.2">
      <c r="A16" t="s">
        <v>44</v>
      </c>
      <c r="B16" s="39"/>
    </row>
  </sheetData>
  <mergeCells count="1">
    <mergeCell ref="A1:E1"/>
  </mergeCells>
  <printOptions headings="1" gridLines="1"/>
  <pageMargins left="0.75" right="0.75" top="1" bottom="1" header="0.5" footer="0.5"/>
  <pageSetup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"/>
  <sheetViews>
    <sheetView workbookViewId="0">
      <selection sqref="A1:C1"/>
    </sheetView>
  </sheetViews>
  <sheetFormatPr defaultRowHeight="12.75" x14ac:dyDescent="0.2"/>
  <cols>
    <col min="1" max="1" width="21.85546875" customWidth="1"/>
    <col min="2" max="2" width="12.42578125" customWidth="1"/>
    <col min="3" max="3" width="10.42578125" customWidth="1"/>
    <col min="4" max="4" width="10" customWidth="1"/>
  </cols>
  <sheetData>
    <row r="1" spans="1:6" ht="43.15" customHeight="1" x14ac:dyDescent="0.25">
      <c r="A1" s="57" t="s">
        <v>96</v>
      </c>
      <c r="B1" s="57"/>
      <c r="C1" s="57"/>
      <c r="D1" s="3"/>
    </row>
    <row r="2" spans="1:6" x14ac:dyDescent="0.2">
      <c r="B2" s="4" t="s">
        <v>37</v>
      </c>
      <c r="C2" s="4" t="s">
        <v>38</v>
      </c>
    </row>
    <row r="3" spans="1:6" x14ac:dyDescent="0.2">
      <c r="A3" t="s">
        <v>39</v>
      </c>
      <c r="B3" s="9">
        <v>0.21</v>
      </c>
      <c r="C3" s="9">
        <v>0.14000000000000001</v>
      </c>
    </row>
    <row r="4" spans="1:6" x14ac:dyDescent="0.2">
      <c r="A4" t="s">
        <v>3</v>
      </c>
      <c r="B4">
        <v>0.11</v>
      </c>
      <c r="C4">
        <v>4.4999999999999998E-2</v>
      </c>
    </row>
    <row r="5" spans="1:6" x14ac:dyDescent="0.2">
      <c r="A5" t="s">
        <v>8</v>
      </c>
      <c r="B5" s="2">
        <f>SQRT(B4)</f>
        <v>0.33166247903553997</v>
      </c>
      <c r="C5" s="2">
        <f>SQRT(C4)</f>
        <v>0.21213203435596426</v>
      </c>
    </row>
    <row r="7" spans="1:6" x14ac:dyDescent="0.2">
      <c r="A7" t="s">
        <v>6</v>
      </c>
      <c r="B7" s="10">
        <v>-1</v>
      </c>
      <c r="F7" s="12"/>
    </row>
    <row r="8" spans="1:6" x14ac:dyDescent="0.2">
      <c r="A8" t="s">
        <v>5</v>
      </c>
      <c r="B8" s="55"/>
      <c r="F8" s="12"/>
    </row>
  </sheetData>
  <mergeCells count="1">
    <mergeCell ref="A1:C1"/>
  </mergeCells>
  <printOptions headings="1" gridLines="1"/>
  <pageMargins left="0.75" right="0.75" top="1" bottom="1" header="0.5" footer="0.5"/>
  <pageSetup orientation="portrait" verticalDpi="4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3"/>
  <sheetViews>
    <sheetView workbookViewId="0">
      <selection activeCell="D37" sqref="D37"/>
    </sheetView>
  </sheetViews>
  <sheetFormatPr defaultRowHeight="12.75" x14ac:dyDescent="0.2"/>
  <cols>
    <col min="1" max="1" width="32.140625" bestFit="1" customWidth="1"/>
    <col min="2" max="3" width="11.140625" customWidth="1"/>
    <col min="4" max="4" width="21.140625" bestFit="1" customWidth="1"/>
    <col min="6" max="6" width="11.42578125" customWidth="1"/>
    <col min="7" max="7" width="17.5703125" customWidth="1"/>
    <col min="8" max="8" width="22.7109375" bestFit="1" customWidth="1"/>
    <col min="9" max="9" width="38.85546875" customWidth="1"/>
  </cols>
  <sheetData>
    <row r="1" spans="1:4" ht="18" x14ac:dyDescent="0.2">
      <c r="A1" s="60" t="s">
        <v>80</v>
      </c>
      <c r="B1" s="60"/>
      <c r="C1" s="60"/>
      <c r="D1" s="60"/>
    </row>
    <row r="2" spans="1:4" ht="25.5" x14ac:dyDescent="0.2">
      <c r="A2" s="21" t="s">
        <v>0</v>
      </c>
      <c r="B2" s="22" t="s">
        <v>73</v>
      </c>
      <c r="C2" s="22" t="s">
        <v>63</v>
      </c>
      <c r="D2" s="20"/>
    </row>
    <row r="3" spans="1:4" x14ac:dyDescent="0.2">
      <c r="A3" s="23">
        <v>38717</v>
      </c>
      <c r="B3" s="2">
        <v>1.1291866028708135</v>
      </c>
      <c r="C3" s="24">
        <v>-9.3283582089553896E-3</v>
      </c>
      <c r="D3" s="25"/>
    </row>
    <row r="4" spans="1:4" x14ac:dyDescent="0.2">
      <c r="A4" s="23">
        <v>39082</v>
      </c>
      <c r="B4" s="2">
        <v>-0.52921348314606731</v>
      </c>
      <c r="C4" s="24">
        <v>0.15819209039548032</v>
      </c>
      <c r="D4" s="25"/>
    </row>
    <row r="5" spans="1:4" x14ac:dyDescent="0.2">
      <c r="A5" s="23">
        <v>39447</v>
      </c>
      <c r="B5" s="2">
        <v>-0.43436754176610981</v>
      </c>
      <c r="C5" s="24">
        <v>0.20853658536585362</v>
      </c>
      <c r="D5" s="25"/>
    </row>
    <row r="6" spans="1:4" x14ac:dyDescent="0.2">
      <c r="A6" s="23">
        <v>39813</v>
      </c>
      <c r="B6" s="2">
        <v>-5.9071729957805963E-2</v>
      </c>
      <c r="C6" s="24">
        <v>-0.44365960309451735</v>
      </c>
      <c r="D6" s="25"/>
    </row>
    <row r="7" spans="1:4" x14ac:dyDescent="0.2">
      <c r="A7" s="23">
        <v>40178</v>
      </c>
      <c r="B7" s="2">
        <v>-5.8295964125560484E-2</v>
      </c>
      <c r="C7" s="24">
        <v>0.60399032648125761</v>
      </c>
      <c r="D7" s="25"/>
    </row>
    <row r="8" spans="1:4" x14ac:dyDescent="0.2">
      <c r="A8" s="23">
        <v>40543</v>
      </c>
      <c r="B8" s="2">
        <v>0.53333333333333344</v>
      </c>
      <c r="C8" s="24">
        <v>-6.5209197135318475E-2</v>
      </c>
      <c r="D8" s="25"/>
    </row>
    <row r="9" spans="1:4" x14ac:dyDescent="0.2">
      <c r="A9" s="23">
        <v>40908</v>
      </c>
      <c r="B9" s="2">
        <v>-0.48136645962732927</v>
      </c>
      <c r="C9" s="24">
        <v>-4.5161290322580649E-2</v>
      </c>
      <c r="D9" s="25"/>
    </row>
    <row r="10" spans="1:4" x14ac:dyDescent="0.2">
      <c r="A10" s="23">
        <v>41274</v>
      </c>
      <c r="B10" s="2">
        <v>-0.11377245508982037</v>
      </c>
      <c r="C10" s="24">
        <v>5.8277027027026973E-2</v>
      </c>
      <c r="D10" s="25"/>
    </row>
    <row r="11" spans="1:4" x14ac:dyDescent="0.2">
      <c r="A11" s="23">
        <v>41639</v>
      </c>
      <c r="B11" s="2">
        <v>4.7297297297297369E-2</v>
      </c>
      <c r="C11" s="24">
        <v>0.44293695131683952</v>
      </c>
      <c r="D11" s="25"/>
    </row>
    <row r="12" spans="1:4" x14ac:dyDescent="0.2">
      <c r="A12" s="23">
        <v>42004</v>
      </c>
      <c r="B12" s="2">
        <v>-0.32903225806451608</v>
      </c>
      <c r="C12" s="24">
        <v>0.27544247787610621</v>
      </c>
      <c r="D12" s="25"/>
    </row>
    <row r="13" spans="1:4" x14ac:dyDescent="0.2">
      <c r="A13" s="20"/>
      <c r="B13" s="20"/>
      <c r="C13" s="20"/>
      <c r="D13" s="20"/>
    </row>
    <row r="14" spans="1:4" ht="15.75" x14ac:dyDescent="0.3">
      <c r="A14" s="20" t="s">
        <v>74</v>
      </c>
      <c r="B14" s="44">
        <f>AVERAGE(B3:B12)</f>
        <v>-2.9530265827576497E-2</v>
      </c>
      <c r="C14" s="44">
        <f>AVERAGE(C3:C12)</f>
        <v>0.11840170097011923</v>
      </c>
      <c r="D14" s="25" t="e">
        <f ca="1">getformula(C14)</f>
        <v>#NAME?</v>
      </c>
    </row>
    <row r="15" spans="1:4" ht="15.75" x14ac:dyDescent="0.3">
      <c r="A15" s="20" t="s">
        <v>75</v>
      </c>
      <c r="B15" s="45">
        <f>_xlfn.VAR.S(B3:B12)</f>
        <v>0.26461928050177108</v>
      </c>
      <c r="C15" s="45">
        <f>_xlfn.VAR.S(C3:C12)</f>
        <v>8.5755276446165513E-2</v>
      </c>
      <c r="D15" s="25" t="e">
        <f ca="1">getformula(C15)</f>
        <v>#NAME?</v>
      </c>
    </row>
    <row r="16" spans="1:4" ht="15.75" x14ac:dyDescent="0.3">
      <c r="A16" s="20" t="s">
        <v>76</v>
      </c>
      <c r="B16" s="44">
        <f>_xlfn.STDEV.S(B3:B12)</f>
        <v>0.51441158667138431</v>
      </c>
      <c r="C16" s="44">
        <f>_xlfn.STDEV.S(C3:C12)</f>
        <v>0.29284001851892699</v>
      </c>
      <c r="D16" s="25" t="e">
        <f ca="1">getformula(C16)</f>
        <v>#NAME?</v>
      </c>
    </row>
    <row r="17" spans="1:4" ht="15.75" x14ac:dyDescent="0.3">
      <c r="A17" s="20" t="s">
        <v>77</v>
      </c>
      <c r="B17" s="46">
        <f>_xlfn.COVARIANCE.S(B3:B12,C3:C12)</f>
        <v>-2.7579961955633975E-2</v>
      </c>
      <c r="C17" s="47" t="e">
        <f ca="1">getformula(B17)</f>
        <v>#NAME?</v>
      </c>
      <c r="D17" s="20"/>
    </row>
    <row r="18" spans="1:4" ht="15.75" x14ac:dyDescent="0.3">
      <c r="A18" s="20" t="s">
        <v>78</v>
      </c>
      <c r="B18" s="46">
        <f>B17/(B16*C16)</f>
        <v>-0.18308488643449475</v>
      </c>
      <c r="C18" s="47" t="e">
        <f ca="1">getformula(B18)</f>
        <v>#NAME?</v>
      </c>
      <c r="D18" s="20"/>
    </row>
    <row r="20" spans="1:4" x14ac:dyDescent="0.2">
      <c r="A20" s="12" t="s">
        <v>71</v>
      </c>
    </row>
    <row r="21" spans="1:4" x14ac:dyDescent="0.2">
      <c r="A21" t="s">
        <v>40</v>
      </c>
    </row>
    <row r="22" spans="1:4" x14ac:dyDescent="0.2">
      <c r="A22" s="48" t="s">
        <v>87</v>
      </c>
      <c r="B22" s="49"/>
    </row>
    <row r="23" spans="1:4" x14ac:dyDescent="0.2">
      <c r="A23" s="48" t="s">
        <v>88</v>
      </c>
      <c r="B23" s="49"/>
    </row>
    <row r="24" spans="1:4" x14ac:dyDescent="0.2">
      <c r="A24" s="48" t="s">
        <v>7</v>
      </c>
      <c r="B24" s="39"/>
    </row>
    <row r="25" spans="1:4" x14ac:dyDescent="0.2">
      <c r="A25" s="48" t="s">
        <v>82</v>
      </c>
      <c r="B25" s="39"/>
    </row>
    <row r="27" spans="1:4" x14ac:dyDescent="0.2">
      <c r="A27" s="52" t="s">
        <v>72</v>
      </c>
    </row>
    <row r="28" spans="1:4" x14ac:dyDescent="0.2">
      <c r="A28" s="51" t="s">
        <v>89</v>
      </c>
    </row>
    <row r="29" spans="1:4" x14ac:dyDescent="0.2">
      <c r="A29" s="48" t="s">
        <v>7</v>
      </c>
      <c r="B29" s="11">
        <v>0.04</v>
      </c>
    </row>
    <row r="30" spans="1:4" x14ac:dyDescent="0.2">
      <c r="A30" s="48" t="s">
        <v>87</v>
      </c>
      <c r="B30" s="49"/>
    </row>
    <row r="31" spans="1:4" x14ac:dyDescent="0.2">
      <c r="A31" s="48" t="s">
        <v>88</v>
      </c>
      <c r="B31" s="49"/>
    </row>
    <row r="32" spans="1:4" x14ac:dyDescent="0.2">
      <c r="A32" s="48" t="s">
        <v>90</v>
      </c>
      <c r="B32" s="53">
        <f>B30*B14+B31*C14</f>
        <v>0</v>
      </c>
      <c r="C32" t="e">
        <f ca="1">getformula(B32)</f>
        <v>#NAME?</v>
      </c>
    </row>
    <row r="33" spans="1:2" x14ac:dyDescent="0.2">
      <c r="A33" s="48" t="s">
        <v>82</v>
      </c>
      <c r="B33" s="39"/>
    </row>
  </sheetData>
  <mergeCells count="1">
    <mergeCell ref="A1:D1"/>
  </mergeCells>
  <printOptions headings="1" gridLines="1"/>
  <pageMargins left="0.74803149606299213" right="0.74803149606299213" top="0.98425196850393704" bottom="0.98425196850393704" header="0.51181102362204722" footer="0.51181102362204722"/>
  <pageSetup paperSize="9" orientation="portrait" horizontalDpi="12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6"/>
  <sheetViews>
    <sheetView workbookViewId="0">
      <selection sqref="A1:D1"/>
    </sheetView>
  </sheetViews>
  <sheetFormatPr defaultRowHeight="12.75" x14ac:dyDescent="0.2"/>
  <cols>
    <col min="1" max="1" width="23.85546875" customWidth="1"/>
    <col min="2" max="4" width="11.42578125" customWidth="1"/>
    <col min="6" max="6" width="9" bestFit="1" customWidth="1"/>
  </cols>
  <sheetData>
    <row r="1" spans="1:4" ht="18" x14ac:dyDescent="0.25">
      <c r="A1" s="59" t="s">
        <v>62</v>
      </c>
      <c r="B1" s="59"/>
      <c r="C1" s="59"/>
      <c r="D1" s="59"/>
    </row>
    <row r="2" spans="1:4" x14ac:dyDescent="0.2">
      <c r="B2" s="4" t="s">
        <v>27</v>
      </c>
      <c r="C2" s="4" t="s">
        <v>45</v>
      </c>
      <c r="D2" s="4" t="s">
        <v>28</v>
      </c>
    </row>
    <row r="3" spans="1:4" x14ac:dyDescent="0.2">
      <c r="A3" t="s">
        <v>7</v>
      </c>
      <c r="B3" s="9">
        <v>0.22</v>
      </c>
      <c r="C3" s="9">
        <v>0.17499999999999999</v>
      </c>
      <c r="D3" s="9">
        <v>0.3</v>
      </c>
    </row>
    <row r="4" spans="1:4" x14ac:dyDescent="0.2">
      <c r="A4" t="s">
        <v>3</v>
      </c>
      <c r="B4">
        <v>0.2</v>
      </c>
      <c r="C4">
        <v>0.05</v>
      </c>
      <c r="D4">
        <v>0.17</v>
      </c>
    </row>
    <row r="5" spans="1:4" x14ac:dyDescent="0.2">
      <c r="A5" t="s">
        <v>4</v>
      </c>
      <c r="B5" s="2">
        <f>SQRT(B4)</f>
        <v>0.44721359549995793</v>
      </c>
      <c r="C5" s="2">
        <f>SQRT(C4)</f>
        <v>0.22360679774997896</v>
      </c>
      <c r="D5" s="2">
        <f>SQRT(D4)</f>
        <v>0.41231056256176607</v>
      </c>
    </row>
    <row r="7" spans="1:4" x14ac:dyDescent="0.2">
      <c r="A7" t="s">
        <v>46</v>
      </c>
    </row>
    <row r="8" spans="1:4" x14ac:dyDescent="0.2">
      <c r="A8" t="s">
        <v>47</v>
      </c>
      <c r="B8">
        <v>0.05</v>
      </c>
    </row>
    <row r="9" spans="1:4" x14ac:dyDescent="0.2">
      <c r="A9" t="s">
        <v>48</v>
      </c>
      <c r="B9">
        <v>-0.1</v>
      </c>
    </row>
    <row r="10" spans="1:4" x14ac:dyDescent="0.2">
      <c r="A10" t="s">
        <v>49</v>
      </c>
      <c r="B10">
        <v>0.5</v>
      </c>
    </row>
    <row r="11" spans="1:4" x14ac:dyDescent="0.2">
      <c r="D11" s="10"/>
    </row>
    <row r="12" spans="1:4" x14ac:dyDescent="0.2">
      <c r="A12" t="s">
        <v>55</v>
      </c>
      <c r="B12" s="10">
        <f>B8*B5*C5</f>
        <v>5.0000000000000001E-3</v>
      </c>
      <c r="C12" t="e">
        <f ca="1">getformula(B12)</f>
        <v>#NAME?</v>
      </c>
      <c r="D12" s="10"/>
    </row>
    <row r="13" spans="1:4" x14ac:dyDescent="0.2">
      <c r="A13" t="s">
        <v>56</v>
      </c>
      <c r="B13" s="10">
        <f>B9*B4*D4</f>
        <v>-3.4000000000000011E-3</v>
      </c>
      <c r="C13" t="e">
        <f ca="1">getformula(B13)</f>
        <v>#NAME?</v>
      </c>
      <c r="D13" s="10"/>
    </row>
    <row r="14" spans="1:4" x14ac:dyDescent="0.2">
      <c r="A14" t="s">
        <v>57</v>
      </c>
      <c r="B14" s="10">
        <f>B10*C5*D5</f>
        <v>4.6097722286464436E-2</v>
      </c>
      <c r="C14" t="e">
        <f ca="1">getformula(B14)</f>
        <v>#NAME?</v>
      </c>
      <c r="D14" s="10"/>
    </row>
    <row r="16" spans="1:4" x14ac:dyDescent="0.2">
      <c r="A16" s="12" t="s">
        <v>71</v>
      </c>
    </row>
    <row r="17" spans="1:3" x14ac:dyDescent="0.2">
      <c r="A17" s="19" t="s">
        <v>91</v>
      </c>
    </row>
    <row r="18" spans="1:3" x14ac:dyDescent="0.2">
      <c r="A18" t="s">
        <v>50</v>
      </c>
      <c r="B18" s="11">
        <v>0.5</v>
      </c>
    </row>
    <row r="19" spans="1:3" x14ac:dyDescent="0.2">
      <c r="A19" t="s">
        <v>51</v>
      </c>
      <c r="B19" s="11">
        <v>0.2</v>
      </c>
    </row>
    <row r="20" spans="1:3" x14ac:dyDescent="0.2">
      <c r="A20" t="s">
        <v>52</v>
      </c>
      <c r="B20" s="11">
        <f>1-B19-B18</f>
        <v>0.30000000000000004</v>
      </c>
      <c r="C20" t="e">
        <f ca="1">getformula(B20)</f>
        <v>#NAME?</v>
      </c>
    </row>
    <row r="22" spans="1:3" x14ac:dyDescent="0.2">
      <c r="A22" t="s">
        <v>53</v>
      </c>
    </row>
    <row r="23" spans="1:3" x14ac:dyDescent="0.2">
      <c r="A23" t="s">
        <v>35</v>
      </c>
      <c r="B23" s="54"/>
    </row>
    <row r="24" spans="1:3" x14ac:dyDescent="0.2">
      <c r="A24" t="s">
        <v>54</v>
      </c>
      <c r="B24" s="55"/>
    </row>
    <row r="25" spans="1:3" x14ac:dyDescent="0.2">
      <c r="A25" t="s">
        <v>36</v>
      </c>
      <c r="B25" s="40"/>
    </row>
    <row r="27" spans="1:3" x14ac:dyDescent="0.2">
      <c r="A27" s="12" t="s">
        <v>72</v>
      </c>
    </row>
    <row r="28" spans="1:3" x14ac:dyDescent="0.2">
      <c r="A28" s="19" t="s">
        <v>40</v>
      </c>
    </row>
    <row r="29" spans="1:3" x14ac:dyDescent="0.2">
      <c r="A29" t="s">
        <v>50</v>
      </c>
      <c r="B29" s="50"/>
    </row>
    <row r="30" spans="1:3" x14ac:dyDescent="0.2">
      <c r="A30" t="s">
        <v>51</v>
      </c>
      <c r="B30" s="50"/>
    </row>
    <row r="31" spans="1:3" x14ac:dyDescent="0.2">
      <c r="A31" t="s">
        <v>52</v>
      </c>
      <c r="B31" s="50"/>
    </row>
    <row r="33" spans="1:2" x14ac:dyDescent="0.2">
      <c r="A33" t="s">
        <v>53</v>
      </c>
    </row>
    <row r="34" spans="1:2" x14ac:dyDescent="0.2">
      <c r="A34" t="s">
        <v>35</v>
      </c>
      <c r="B34" s="54"/>
    </row>
    <row r="35" spans="1:2" x14ac:dyDescent="0.2">
      <c r="A35" t="s">
        <v>54</v>
      </c>
      <c r="B35" s="55"/>
    </row>
    <row r="36" spans="1:2" x14ac:dyDescent="0.2">
      <c r="A36" t="s">
        <v>36</v>
      </c>
      <c r="B36" s="37"/>
    </row>
    <row r="38" spans="1:2" x14ac:dyDescent="0.2">
      <c r="A38" s="12" t="s">
        <v>70</v>
      </c>
    </row>
    <row r="39" spans="1:2" x14ac:dyDescent="0.2">
      <c r="A39" s="12" t="s">
        <v>92</v>
      </c>
    </row>
    <row r="40" spans="1:2" x14ac:dyDescent="0.2">
      <c r="A40" t="s">
        <v>50</v>
      </c>
      <c r="B40" s="50"/>
    </row>
    <row r="41" spans="1:2" x14ac:dyDescent="0.2">
      <c r="A41" t="s">
        <v>51</v>
      </c>
      <c r="B41" s="50"/>
    </row>
    <row r="42" spans="1:2" x14ac:dyDescent="0.2">
      <c r="A42" t="s">
        <v>52</v>
      </c>
      <c r="B42" s="50"/>
    </row>
    <row r="44" spans="1:2" x14ac:dyDescent="0.2">
      <c r="A44" t="s">
        <v>53</v>
      </c>
    </row>
    <row r="45" spans="1:2" x14ac:dyDescent="0.2">
      <c r="A45" t="s">
        <v>35</v>
      </c>
      <c r="B45" s="54"/>
    </row>
    <row r="46" spans="1:2" x14ac:dyDescent="0.2">
      <c r="A46" t="s">
        <v>54</v>
      </c>
      <c r="B46" s="55"/>
    </row>
    <row r="47" spans="1:2" x14ac:dyDescent="0.2">
      <c r="A47" t="s">
        <v>93</v>
      </c>
      <c r="B47" s="40"/>
    </row>
    <row r="50" spans="1:7" x14ac:dyDescent="0.2">
      <c r="A50" s="19"/>
      <c r="B50" s="19"/>
      <c r="C50" s="19"/>
      <c r="D50" s="19"/>
      <c r="E50" s="19"/>
      <c r="F50" s="19"/>
      <c r="G50" s="19"/>
    </row>
    <row r="51" spans="1:7" x14ac:dyDescent="0.2">
      <c r="A51" s="43"/>
      <c r="B51" s="43"/>
      <c r="C51" s="43"/>
      <c r="D51" s="2"/>
      <c r="E51" s="2"/>
      <c r="F51" s="2"/>
      <c r="G51" s="9"/>
    </row>
    <row r="52" spans="1:7" x14ac:dyDescent="0.2">
      <c r="A52" s="43"/>
      <c r="B52" s="43"/>
      <c r="C52" s="43"/>
      <c r="D52" s="2"/>
      <c r="E52" s="2"/>
      <c r="F52" s="2"/>
      <c r="G52" s="9"/>
    </row>
    <row r="53" spans="1:7" x14ac:dyDescent="0.2">
      <c r="A53" s="43"/>
      <c r="B53" s="43"/>
      <c r="C53" s="43"/>
      <c r="D53" s="2"/>
      <c r="E53" s="2"/>
      <c r="F53" s="2"/>
      <c r="G53" s="9"/>
    </row>
    <row r="54" spans="1:7" x14ac:dyDescent="0.2">
      <c r="A54" s="43"/>
      <c r="B54" s="43"/>
      <c r="C54" s="43"/>
      <c r="D54" s="2"/>
      <c r="E54" s="2"/>
      <c r="F54" s="2"/>
      <c r="G54" s="9"/>
    </row>
    <row r="55" spans="1:7" x14ac:dyDescent="0.2">
      <c r="A55" s="43"/>
      <c r="B55" s="43"/>
      <c r="C55" s="43"/>
      <c r="D55" s="2"/>
      <c r="E55" s="2"/>
      <c r="F55" s="2"/>
      <c r="G55" s="9"/>
    </row>
    <row r="56" spans="1:7" x14ac:dyDescent="0.2">
      <c r="A56" s="43"/>
      <c r="B56" s="43"/>
      <c r="C56" s="43"/>
      <c r="D56" s="2"/>
      <c r="E56" s="2"/>
      <c r="F56" s="2"/>
      <c r="G56" s="9"/>
    </row>
    <row r="57" spans="1:7" x14ac:dyDescent="0.2">
      <c r="A57" s="43"/>
      <c r="B57" s="43"/>
      <c r="C57" s="43"/>
      <c r="D57" s="2"/>
      <c r="E57" s="2"/>
      <c r="F57" s="2"/>
      <c r="G57" s="9"/>
    </row>
    <row r="58" spans="1:7" x14ac:dyDescent="0.2">
      <c r="A58" s="43"/>
      <c r="B58" s="43"/>
      <c r="C58" s="43"/>
      <c r="D58" s="2"/>
      <c r="E58" s="2"/>
      <c r="F58" s="2"/>
      <c r="G58" s="9"/>
    </row>
    <row r="59" spans="1:7" x14ac:dyDescent="0.2">
      <c r="A59" s="43"/>
      <c r="B59" s="43"/>
      <c r="C59" s="43"/>
      <c r="D59" s="2"/>
      <c r="E59" s="2"/>
      <c r="F59" s="2"/>
      <c r="G59" s="9"/>
    </row>
    <row r="60" spans="1:7" x14ac:dyDescent="0.2">
      <c r="A60" s="43"/>
      <c r="B60" s="43"/>
      <c r="C60" s="43"/>
      <c r="D60" s="2"/>
      <c r="E60" s="2"/>
      <c r="F60" s="2"/>
      <c r="G60" s="9"/>
    </row>
    <row r="61" spans="1:7" x14ac:dyDescent="0.2">
      <c r="A61" s="43"/>
      <c r="B61" s="43"/>
      <c r="C61" s="43"/>
      <c r="D61" s="2"/>
      <c r="E61" s="2"/>
      <c r="F61" s="2"/>
      <c r="G61" s="9"/>
    </row>
    <row r="62" spans="1:7" x14ac:dyDescent="0.2">
      <c r="A62" s="43"/>
      <c r="B62" s="43"/>
      <c r="C62" s="43"/>
      <c r="D62" s="2"/>
      <c r="E62" s="2"/>
      <c r="F62" s="2"/>
      <c r="G62" s="9"/>
    </row>
    <row r="63" spans="1:7" x14ac:dyDescent="0.2">
      <c r="A63" s="43"/>
      <c r="B63" s="43"/>
      <c r="C63" s="43"/>
      <c r="D63" s="2"/>
      <c r="E63" s="2"/>
      <c r="F63" s="2"/>
      <c r="G63" s="9"/>
    </row>
    <row r="64" spans="1:7" x14ac:dyDescent="0.2">
      <c r="A64" s="43"/>
      <c r="B64" s="43"/>
      <c r="C64" s="43"/>
      <c r="D64" s="2"/>
      <c r="E64" s="2"/>
      <c r="F64" s="2"/>
      <c r="G64" s="9"/>
    </row>
    <row r="65" spans="1:7" x14ac:dyDescent="0.2">
      <c r="A65" s="43"/>
      <c r="B65" s="43"/>
      <c r="C65" s="43"/>
      <c r="D65" s="2"/>
      <c r="E65" s="2"/>
      <c r="F65" s="2"/>
      <c r="G65" s="9"/>
    </row>
    <row r="66" spans="1:7" x14ac:dyDescent="0.2">
      <c r="A66" s="43"/>
      <c r="B66" s="43"/>
      <c r="C66" s="43"/>
      <c r="D66" s="2"/>
      <c r="E66" s="2"/>
      <c r="F66" s="2"/>
      <c r="G66" s="9"/>
    </row>
    <row r="67" spans="1:7" x14ac:dyDescent="0.2">
      <c r="A67" s="43"/>
      <c r="B67" s="43"/>
      <c r="C67" s="43"/>
      <c r="D67" s="2"/>
      <c r="E67" s="2"/>
      <c r="F67" s="2"/>
      <c r="G67" s="9"/>
    </row>
    <row r="68" spans="1:7" x14ac:dyDescent="0.2">
      <c r="A68" s="43"/>
      <c r="B68" s="43"/>
      <c r="C68" s="43"/>
      <c r="D68" s="2"/>
      <c r="E68" s="2"/>
      <c r="F68" s="2"/>
      <c r="G68" s="9"/>
    </row>
    <row r="69" spans="1:7" x14ac:dyDescent="0.2">
      <c r="A69" s="43"/>
      <c r="B69" s="43"/>
      <c r="C69" s="43"/>
      <c r="D69" s="2"/>
      <c r="E69" s="2"/>
      <c r="F69" s="2"/>
      <c r="G69" s="9"/>
    </row>
    <row r="70" spans="1:7" x14ac:dyDescent="0.2">
      <c r="A70" s="43"/>
      <c r="B70" s="43"/>
      <c r="C70" s="43"/>
      <c r="D70" s="2"/>
      <c r="E70" s="2"/>
      <c r="F70" s="2"/>
      <c r="G70" s="9"/>
    </row>
    <row r="71" spans="1:7" x14ac:dyDescent="0.2">
      <c r="A71" s="43"/>
      <c r="B71" s="43"/>
      <c r="C71" s="43"/>
      <c r="D71" s="2"/>
      <c r="E71" s="2"/>
      <c r="F71" s="2"/>
      <c r="G71" s="9"/>
    </row>
    <row r="72" spans="1:7" x14ac:dyDescent="0.2">
      <c r="A72" s="43"/>
      <c r="B72" s="43"/>
      <c r="C72" s="43"/>
      <c r="D72" s="2"/>
      <c r="E72" s="2"/>
      <c r="F72" s="2"/>
      <c r="G72" s="9"/>
    </row>
    <row r="73" spans="1:7" x14ac:dyDescent="0.2">
      <c r="A73" s="43"/>
      <c r="B73" s="43"/>
      <c r="C73" s="43"/>
      <c r="D73" s="2"/>
      <c r="E73" s="2"/>
      <c r="F73" s="2"/>
      <c r="G73" s="9"/>
    </row>
    <row r="74" spans="1:7" x14ac:dyDescent="0.2">
      <c r="A74" s="43"/>
      <c r="B74" s="43"/>
      <c r="C74" s="43"/>
      <c r="D74" s="2"/>
      <c r="E74" s="2"/>
      <c r="F74" s="2"/>
      <c r="G74" s="9"/>
    </row>
    <row r="75" spans="1:7" x14ac:dyDescent="0.2">
      <c r="A75" s="43"/>
      <c r="B75" s="43"/>
      <c r="C75" s="43"/>
      <c r="D75" s="2"/>
      <c r="E75" s="2"/>
      <c r="F75" s="2"/>
      <c r="G75" s="9"/>
    </row>
    <row r="76" spans="1:7" x14ac:dyDescent="0.2">
      <c r="D76" s="42"/>
      <c r="G76" s="9"/>
    </row>
  </sheetData>
  <mergeCells count="1">
    <mergeCell ref="A1:D1"/>
  </mergeCells>
  <printOptions headings="1" gridLines="1"/>
  <pageMargins left="0.75" right="0.75" top="1" bottom="1" header="0.5" footer="0.5"/>
  <pageSetup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Exercise 1 template</vt:lpstr>
      <vt:lpstr>Exercise 5 template</vt:lpstr>
      <vt:lpstr>Exercise 7 template</vt:lpstr>
      <vt:lpstr>Exercise 8 template</vt:lpstr>
      <vt:lpstr>Exercise 10 template</vt:lpstr>
      <vt:lpstr>Exercise 13 template</vt:lpstr>
      <vt:lpstr>Exercise 15 template</vt:lpstr>
      <vt:lpstr>Exercise 18 template</vt:lpstr>
      <vt:lpstr>Exercise Appendix template</vt:lpstr>
    </vt:vector>
  </TitlesOfParts>
  <Company>Tel-Aviv University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 Benninga</dc:creator>
  <cp:lastModifiedBy>BALL, Alison</cp:lastModifiedBy>
  <dcterms:created xsi:type="dcterms:W3CDTF">2003-08-05T13:37:14Z</dcterms:created>
  <dcterms:modified xsi:type="dcterms:W3CDTF">2017-08-25T16:36:34Z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ExAnalyzer_OldName">
    <vt:lpwstr>PFE3 Ch10_IM_exercises.xlsm</vt:lpwstr>
  </property>
</Properties>
</file>