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 defaultThemeVersion="124226"/>
  <bookViews>
    <workbookView xWindow="240" yWindow="300" windowWidth="13980" windowHeight="8640" activeTab="4"/>
  </bookViews>
  <sheets>
    <sheet name="Exercise 4 template" sheetId="19" r:id="rId1"/>
    <sheet name="Exercise 7 template" sheetId="15" r:id="rId2"/>
    <sheet name="Exercise 8 template" sheetId="38" r:id="rId3"/>
    <sheet name="Exercise 13 template" sheetId="39" r:id="rId4"/>
    <sheet name="Exercise 16 template" sheetId="33" r:id="rId5"/>
    <sheet name="Exercise 17 template" sheetId="41" r:id="rId6"/>
    <sheet name="Exercise 18 template" sheetId="43" r:id="rId7"/>
    <sheet name="Exercise 26 template" sheetId="45" r:id="rId8"/>
    <sheet name="Exercise 27 template" sheetId="46" r:id="rId9"/>
    <sheet name="Exercise 28 template" sheetId="47" r:id="rId10"/>
  </sheets>
  <functionGroups builtInGroupCount="17"/>
  <definedNames>
    <definedName name="solver_adj" localSheetId="8" hidden="1">'Exercise 27 template'!#REF!</definedName>
    <definedName name="solver_adj" localSheetId="2" hidden="1">'Exercise 8 template'!$B$55</definedName>
    <definedName name="solver_cvg" localSheetId="8" hidden="1">0.0001</definedName>
    <definedName name="solver_cvg" localSheetId="2" hidden="1">0.0001</definedName>
    <definedName name="solver_drv" localSheetId="8" hidden="1">1</definedName>
    <definedName name="solver_drv" localSheetId="2" hidden="1">1</definedName>
    <definedName name="solver_eng" localSheetId="8" hidden="1">1</definedName>
    <definedName name="solver_eng" localSheetId="2" hidden="1">1</definedName>
    <definedName name="solver_est" localSheetId="8" hidden="1">1</definedName>
    <definedName name="solver_est" localSheetId="2" hidden="1">1</definedName>
    <definedName name="solver_itr" localSheetId="8" hidden="1">2147483647</definedName>
    <definedName name="solver_itr" localSheetId="2" hidden="1">100</definedName>
    <definedName name="solver_lin" localSheetId="2" hidden="1">2</definedName>
    <definedName name="solver_mip" localSheetId="8" hidden="1">2147483647</definedName>
    <definedName name="solver_mip" localSheetId="2" hidden="1">2147483647</definedName>
    <definedName name="solver_mni" localSheetId="8" hidden="1">30</definedName>
    <definedName name="solver_mni" localSheetId="2" hidden="1">30</definedName>
    <definedName name="solver_mrt" localSheetId="8" hidden="1">0.075</definedName>
    <definedName name="solver_mrt" localSheetId="2" hidden="1">0.075</definedName>
    <definedName name="solver_msl" localSheetId="8" hidden="1">2</definedName>
    <definedName name="solver_msl" localSheetId="2" hidden="1">2</definedName>
    <definedName name="solver_neg" localSheetId="8" hidden="1">1</definedName>
    <definedName name="solver_neg" localSheetId="2" hidden="1">2</definedName>
    <definedName name="solver_nod" localSheetId="8" hidden="1">2147483647</definedName>
    <definedName name="solver_nod" localSheetId="2" hidden="1">2147483647</definedName>
    <definedName name="solver_num" localSheetId="8" hidden="1">0</definedName>
    <definedName name="solver_num" localSheetId="2" hidden="1">0</definedName>
    <definedName name="solver_nwt" localSheetId="8" hidden="1">1</definedName>
    <definedName name="solver_nwt" localSheetId="2" hidden="1">1</definedName>
    <definedName name="solver_opt" localSheetId="8" hidden="1">'Exercise 27 template'!#REF!</definedName>
    <definedName name="solver_opt" localSheetId="2" hidden="1">'Exercise 8 template'!$B$60</definedName>
    <definedName name="solver_pre" localSheetId="8" hidden="1">0.000001</definedName>
    <definedName name="solver_pre" localSheetId="2" hidden="1">0.000001</definedName>
    <definedName name="solver_rbv" localSheetId="8" hidden="1">1</definedName>
    <definedName name="solver_rbv" localSheetId="2" hidden="1">1</definedName>
    <definedName name="solver_rlx" localSheetId="8" hidden="1">2</definedName>
    <definedName name="solver_rlx" localSheetId="2" hidden="1">1</definedName>
    <definedName name="solver_rsd" localSheetId="8" hidden="1">0</definedName>
    <definedName name="solver_rsd" localSheetId="2" hidden="1">0</definedName>
    <definedName name="solver_scl" localSheetId="8" hidden="1">1</definedName>
    <definedName name="solver_scl" localSheetId="2" hidden="1">2</definedName>
    <definedName name="solver_sho" localSheetId="8" hidden="1">2</definedName>
    <definedName name="solver_sho" localSheetId="2" hidden="1">2</definedName>
    <definedName name="solver_ssz" localSheetId="8" hidden="1">100</definedName>
    <definedName name="solver_ssz" localSheetId="2" hidden="1">100</definedName>
    <definedName name="solver_tim" localSheetId="8" hidden="1">2147483647</definedName>
    <definedName name="solver_tim" localSheetId="2" hidden="1">100</definedName>
    <definedName name="solver_tol" localSheetId="8" hidden="1">0.01</definedName>
    <definedName name="solver_tol" localSheetId="2" hidden="1">0.05</definedName>
    <definedName name="solver_typ" localSheetId="8" hidden="1">1</definedName>
    <definedName name="solver_typ" localSheetId="2" hidden="1">2</definedName>
    <definedName name="solver_val" localSheetId="8" hidden="1">0</definedName>
    <definedName name="solver_val" localSheetId="2" hidden="1">0</definedName>
    <definedName name="solver_ver" localSheetId="8" hidden="1">3</definedName>
    <definedName name="solver_ver" localSheetId="2" hidden="1">3</definedName>
  </definedNames>
  <calcPr calcId="144525" iterate="1"/>
</workbook>
</file>

<file path=xl/calcChain.xml><?xml version="1.0" encoding="utf-8"?>
<calcChain xmlns="http://schemas.openxmlformats.org/spreadsheetml/2006/main">
  <c r="B5" i="47" l="1"/>
  <c r="B11" i="46"/>
  <c r="B14" i="46" s="1"/>
  <c r="B15" i="46" s="1"/>
  <c r="C4" i="46"/>
  <c r="B4" i="46"/>
  <c r="B7" i="46" s="1"/>
  <c r="D4" i="46"/>
  <c r="C15" i="46"/>
  <c r="C13" i="46"/>
  <c r="C14" i="46"/>
  <c r="C11" i="46"/>
  <c r="C7" i="46"/>
  <c r="B13" i="46" l="1"/>
  <c r="C18" i="43"/>
  <c r="B18" i="43"/>
  <c r="B8" i="43"/>
  <c r="B7" i="41"/>
  <c r="B16" i="39"/>
  <c r="B17" i="39" s="1"/>
  <c r="B10" i="39"/>
  <c r="C8" i="43"/>
  <c r="C7" i="41"/>
  <c r="B37" i="38" l="1"/>
  <c r="B36" i="38"/>
  <c r="B35" i="38"/>
  <c r="B34" i="38"/>
  <c r="B33" i="38"/>
  <c r="B32" i="38"/>
  <c r="B31" i="38"/>
  <c r="B30" i="38"/>
  <c r="B29" i="38"/>
  <c r="B28" i="38"/>
  <c r="B27" i="38"/>
  <c r="C18" i="38"/>
  <c r="B18" i="38"/>
</calcChain>
</file>

<file path=xl/sharedStrings.xml><?xml version="1.0" encoding="utf-8"?>
<sst xmlns="http://schemas.openxmlformats.org/spreadsheetml/2006/main" count="133" uniqueCount="97">
  <si>
    <t>Standard deviation</t>
  </si>
  <si>
    <t>Expected return</t>
  </si>
  <si>
    <t>Standard deviation of return</t>
  </si>
  <si>
    <t>Stock standard deviation</t>
  </si>
  <si>
    <t>Risk-free rate</t>
  </si>
  <si>
    <t>Proportion of stock in portfolio</t>
  </si>
  <si>
    <t>Portfolio expected return</t>
  </si>
  <si>
    <t>Expected stock return</t>
  </si>
  <si>
    <t>Average return</t>
  </si>
  <si>
    <t>Portfolio return</t>
  </si>
  <si>
    <t>Portfolio variance</t>
  </si>
  <si>
    <t>Portfolio standard deviation</t>
  </si>
  <si>
    <t>Sharpe Ratio</t>
  </si>
  <si>
    <t>Portfolio 1</t>
  </si>
  <si>
    <t>Portfolio 2</t>
  </si>
  <si>
    <t>Portfolio 3</t>
  </si>
  <si>
    <t>Portfolio 4</t>
  </si>
  <si>
    <t>Portfolio 5</t>
  </si>
  <si>
    <t>Portfolio 6</t>
  </si>
  <si>
    <t>Portfolio 7</t>
  </si>
  <si>
    <t>Portfolio 8</t>
  </si>
  <si>
    <t>Portfolio 9</t>
  </si>
  <si>
    <t>Portfolio 10</t>
  </si>
  <si>
    <t>Risk free asset</t>
  </si>
  <si>
    <t>Return standard deviation</t>
  </si>
  <si>
    <t>Portfolio statistics</t>
  </si>
  <si>
    <t>Risk-free return</t>
  </si>
  <si>
    <t>Date</t>
  </si>
  <si>
    <t>IBM</t>
  </si>
  <si>
    <t>Variance of returns</t>
  </si>
  <si>
    <t>Covariance of returns</t>
  </si>
  <si>
    <t>Correlation</t>
  </si>
  <si>
    <t>Weight of Coke</t>
  </si>
  <si>
    <t>Weight of IBM</t>
  </si>
  <si>
    <t>Sharpe ratio</t>
  </si>
  <si>
    <t>NORTHERN PENINSULA STOCK MARKET</t>
  </si>
  <si>
    <t>Shallow
Mining</t>
  </si>
  <si>
    <t>Big 
Mining</t>
  </si>
  <si>
    <t>Portfolio weights</t>
  </si>
  <si>
    <t xml:space="preserve">    Formula</t>
  </si>
  <si>
    <t xml:space="preserve">    Dormula</t>
  </si>
  <si>
    <t>Portfolio beta</t>
  </si>
  <si>
    <t>Company A</t>
  </si>
  <si>
    <t>Company B</t>
  </si>
  <si>
    <t>Sigma</t>
  </si>
  <si>
    <t>Variance of return</t>
  </si>
  <si>
    <t xml:space="preserve">    Company B</t>
  </si>
  <si>
    <t xml:space="preserve">    Company A</t>
  </si>
  <si>
    <t>Proportion of A</t>
  </si>
  <si>
    <t>Year</t>
  </si>
  <si>
    <t>Market Portfolio</t>
  </si>
  <si>
    <t>XYZ
Corp.</t>
  </si>
  <si>
    <t>ABC
Corp.</t>
  </si>
  <si>
    <t>Correlation of returns</t>
  </si>
  <si>
    <t>Sigma of return</t>
  </si>
  <si>
    <t>Stock X</t>
  </si>
  <si>
    <t>Stock Y</t>
  </si>
  <si>
    <t>General X-Y portfolio</t>
  </si>
  <si>
    <t>Percentage of X</t>
  </si>
  <si>
    <t>Mean</t>
  </si>
  <si>
    <t>Mean return</t>
  </si>
  <si>
    <t>Amount to invest</t>
  </si>
  <si>
    <r>
      <t>Risk-free rate, r</t>
    </r>
    <r>
      <rPr>
        <vertAlign val="subscript"/>
        <sz val="10"/>
        <rFont val="Arial"/>
        <family val="2"/>
      </rPr>
      <t>f</t>
    </r>
  </si>
  <si>
    <r>
      <t>E(r</t>
    </r>
    <r>
      <rPr>
        <vertAlign val="subscript"/>
        <sz val="10"/>
        <rFont val="Arial"/>
        <family val="2"/>
      </rPr>
      <t>M</t>
    </r>
    <r>
      <rPr>
        <sz val="10"/>
        <rFont val="Arial"/>
        <family val="2"/>
      </rPr>
      <t>)</t>
    </r>
  </si>
  <si>
    <r>
      <t>s</t>
    </r>
    <r>
      <rPr>
        <vertAlign val="subscript"/>
        <sz val="10"/>
        <rFont val="Arial"/>
        <family val="2"/>
      </rPr>
      <t>M</t>
    </r>
  </si>
  <si>
    <t>Investment in risk-free</t>
  </si>
  <si>
    <t>Investment in market</t>
  </si>
  <si>
    <t>Expected portfolio return</t>
  </si>
  <si>
    <t>Investment proportions</t>
  </si>
  <si>
    <t>Asset A</t>
  </si>
  <si>
    <t>Asset B</t>
  </si>
  <si>
    <r>
      <t xml:space="preserve">Correlation </t>
    </r>
    <r>
      <rPr>
        <sz val="10"/>
        <rFont val="Symbol"/>
        <family val="1"/>
        <charset val="2"/>
      </rPr>
      <t>r</t>
    </r>
    <r>
      <rPr>
        <vertAlign val="subscript"/>
        <sz val="10"/>
        <rFont val="Arial"/>
        <family val="2"/>
      </rPr>
      <t>AB</t>
    </r>
  </si>
  <si>
    <r>
      <t xml:space="preserve">Return sigma </t>
    </r>
    <r>
      <rPr>
        <sz val="10"/>
        <rFont val="Symbol"/>
        <family val="1"/>
        <charset val="2"/>
      </rPr>
      <t>s</t>
    </r>
  </si>
  <si>
    <t>Proportion of B</t>
  </si>
  <si>
    <t>Section b.</t>
  </si>
  <si>
    <t xml:space="preserve">Section a. </t>
  </si>
  <si>
    <t xml:space="preserve">Section b. </t>
  </si>
  <si>
    <t xml:space="preserve">Section d. </t>
  </si>
  <si>
    <t>COKE</t>
  </si>
  <si>
    <t>Adjusted prices of IBM and Coca Cola Stock</t>
  </si>
  <si>
    <t>IBM return</t>
  </si>
  <si>
    <t>COKE return</t>
  </si>
  <si>
    <t>Weight in IBM</t>
  </si>
  <si>
    <t>Weight in COKE</t>
  </si>
  <si>
    <t>Stdev</t>
  </si>
  <si>
    <t>Section c.</t>
  </si>
  <si>
    <t>Finding the market portfolio</t>
  </si>
  <si>
    <t>Sharpe value of the minimum variance portfolio</t>
  </si>
  <si>
    <t>Section a.</t>
  </si>
  <si>
    <t>CML WITH LEVERAGE</t>
  </si>
  <si>
    <t>Beta</t>
  </si>
  <si>
    <t>Formula</t>
  </si>
  <si>
    <t>Dormula</t>
  </si>
  <si>
    <t>CHITANGO MARKET</t>
  </si>
  <si>
    <t>Portfolio beta (check)</t>
  </si>
  <si>
    <t xml:space="preserve">80/20 Portfolio </t>
  </si>
  <si>
    <t>Proportions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</si>
</sst>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 ;_ * \-#,##0.00_ ;_ * &quot;-&quot;??_ ;_ @_ "/>
    <numFmt numFmtId="166" formatCode="0.00000"/>
    <numFmt numFmtId="168" formatCode="0.000%"/>
    <numFmt numFmtId="169" formatCode="0.000"/>
    <numFmt numFmtId="170" formatCode="\ "/>
    <numFmt numFmtId="171" formatCode="_(* #,##0.0000_);_(* \(#,##0.0000\);_(* &quot;-&quot;??_);_(@_)"/>
    <numFmt numFmtId="172" formatCode="_(&quot;$&quot;* #,##0_);_(&quot;$&quot;* \(#,##0\);_(&quot;$&quot;* &quot;-&quot;??_);_(@_)"/>
    <numFmt numFmtId="173" formatCode="[$-409]d\-mmm\-yyyy;@"/>
    <numFmt numFmtId="174" formatCode="#,##0.0000"/>
  </numFmts>
  <fonts count="1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sz val="12"/>
      <name val="Arial"/>
      <family val="2"/>
    </font>
    <font>
      <sz val="10"/>
      <name val="Symbol"/>
      <family val="1"/>
      <charset val="2"/>
    </font>
    <font>
      <vertAlign val="subscript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4" fillId="0" borderId="0" xfId="0" applyFont="1"/>
    <xf numFmtId="10" fontId="0" fillId="0" borderId="0" xfId="4" applyNumberFormat="1" applyFont="1"/>
    <xf numFmtId="9" fontId="0" fillId="0" borderId="0" xfId="0" applyNumberFormat="1"/>
    <xf numFmtId="10" fontId="0" fillId="0" borderId="0" xfId="0" applyNumberFormat="1"/>
    <xf numFmtId="9" fontId="0" fillId="0" borderId="0" xfId="0" applyNumberFormat="1" applyAlignment="1">
      <alignment horizontal="center"/>
    </xf>
    <xf numFmtId="169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0" xfId="3" applyFont="1" applyAlignment="1"/>
    <xf numFmtId="0" fontId="6" fillId="0" borderId="0" xfId="3"/>
    <xf numFmtId="10" fontId="6" fillId="0" borderId="0" xfId="3" applyNumberFormat="1"/>
    <xf numFmtId="0" fontId="6" fillId="0" borderId="0" xfId="3" applyAlignment="1">
      <alignment wrapText="1"/>
    </xf>
    <xf numFmtId="170" fontId="6" fillId="0" borderId="0" xfId="3" applyNumberFormat="1"/>
    <xf numFmtId="169" fontId="6" fillId="0" borderId="0" xfId="3" applyNumberFormat="1"/>
    <xf numFmtId="0" fontId="3" fillId="0" borderId="0" xfId="3" applyFont="1" applyAlignment="1">
      <alignment horizontal="center"/>
    </xf>
    <xf numFmtId="0" fontId="4" fillId="0" borderId="0" xfId="3" applyFont="1" applyAlignment="1"/>
    <xf numFmtId="0" fontId="3" fillId="0" borderId="0" xfId="3" applyFont="1" applyAlignment="1">
      <alignment horizontal="center" vertical="center" wrapText="1"/>
    </xf>
    <xf numFmtId="0" fontId="3" fillId="0" borderId="0" xfId="3" applyFont="1"/>
    <xf numFmtId="0" fontId="9" fillId="0" borderId="0" xfId="0" applyFont="1"/>
    <xf numFmtId="0" fontId="4" fillId="0" borderId="0" xfId="0" applyFont="1" applyBorder="1" applyAlignment="1">
      <alignment horizontal="justify" vertical="top" wrapText="1"/>
    </xf>
    <xf numFmtId="0" fontId="4" fillId="0" borderId="0" xfId="0" applyFont="1" applyBorder="1"/>
    <xf numFmtId="10" fontId="4" fillId="0" borderId="0" xfId="0" applyNumberFormat="1" applyFont="1" applyBorder="1" applyAlignment="1">
      <alignment horizontal="right" vertical="top" wrapText="1"/>
    </xf>
    <xf numFmtId="166" fontId="4" fillId="0" borderId="0" xfId="0" applyNumberFormat="1" applyFont="1" applyBorder="1" applyAlignment="1">
      <alignment horizontal="right" vertical="top" wrapText="1"/>
    </xf>
    <xf numFmtId="0" fontId="3" fillId="0" borderId="0" xfId="0" applyFont="1" applyBorder="1" applyAlignment="1">
      <alignment horizontal="center" vertical="top" wrapText="1"/>
    </xf>
    <xf numFmtId="0" fontId="4" fillId="0" borderId="0" xfId="0" applyFont="1" applyFill="1" applyBorder="1" applyAlignment="1">
      <alignment horizontal="justify" vertical="top" wrapText="1"/>
    </xf>
    <xf numFmtId="9" fontId="4" fillId="0" borderId="0" xfId="0" applyNumberFormat="1" applyFont="1" applyBorder="1"/>
    <xf numFmtId="168" fontId="4" fillId="0" borderId="0" xfId="0" applyNumberFormat="1" applyFont="1" applyBorder="1"/>
    <xf numFmtId="10" fontId="4" fillId="0" borderId="0" xfId="4" applyNumberFormat="1" applyFont="1" applyBorder="1"/>
    <xf numFmtId="171" fontId="4" fillId="0" borderId="0" xfId="1" applyNumberFormat="1" applyFont="1" applyBorder="1" applyAlignment="1">
      <alignment horizontal="right" vertical="top" wrapText="1"/>
    </xf>
    <xf numFmtId="0" fontId="4" fillId="0" borderId="0" xfId="0" applyFont="1" applyBorder="1" applyAlignment="1">
      <alignment horizontal="center" vertical="top" wrapText="1"/>
    </xf>
    <xf numFmtId="0" fontId="0" fillId="0" borderId="0" xfId="0" applyAlignment="1">
      <alignment horizontal="center" wrapText="1"/>
    </xf>
    <xf numFmtId="0" fontId="8" fillId="0" borderId="0" xfId="0" applyFont="1"/>
    <xf numFmtId="172" fontId="0" fillId="0" borderId="0" xfId="2" applyNumberFormat="1" applyFont="1"/>
    <xf numFmtId="172" fontId="0" fillId="0" borderId="0" xfId="0" applyNumberFormat="1"/>
    <xf numFmtId="0" fontId="1" fillId="0" borderId="0" xfId="0" applyFont="1"/>
    <xf numFmtId="10" fontId="0" fillId="2" borderId="0" xfId="0" applyNumberFormat="1" applyFill="1"/>
    <xf numFmtId="0" fontId="0" fillId="2" borderId="0" xfId="0" applyFill="1"/>
    <xf numFmtId="173" fontId="0" fillId="0" borderId="0" xfId="0" applyNumberFormat="1"/>
    <xf numFmtId="10" fontId="3" fillId="0" borderId="0" xfId="3" applyNumberFormat="1" applyFont="1"/>
    <xf numFmtId="174" fontId="6" fillId="0" borderId="0" xfId="3" applyNumberFormat="1"/>
    <xf numFmtId="169" fontId="6" fillId="2" borderId="0" xfId="3" applyNumberFormat="1" applyFill="1"/>
    <xf numFmtId="10" fontId="6" fillId="2" borderId="0" xfId="4" applyNumberFormat="1" applyFont="1" applyFill="1"/>
    <xf numFmtId="10" fontId="6" fillId="2" borderId="0" xfId="3" applyNumberFormat="1" applyFill="1"/>
    <xf numFmtId="171" fontId="6" fillId="2" borderId="0" xfId="1" applyNumberFormat="1" applyFont="1" applyFill="1"/>
    <xf numFmtId="0" fontId="3" fillId="0" borderId="0" xfId="0" applyFont="1" applyAlignment="1">
      <alignment horizontal="center"/>
    </xf>
    <xf numFmtId="10" fontId="0" fillId="2" borderId="0" xfId="4" applyNumberFormat="1" applyFont="1" applyFill="1"/>
    <xf numFmtId="9" fontId="1" fillId="0" borderId="0" xfId="0" applyNumberFormat="1" applyFont="1"/>
    <xf numFmtId="43" fontId="0" fillId="0" borderId="0" xfId="1" applyFont="1"/>
    <xf numFmtId="164" fontId="0" fillId="2" borderId="0" xfId="0" applyNumberFormat="1" applyFill="1"/>
    <xf numFmtId="4" fontId="0" fillId="0" borderId="0" xfId="0" applyNumberFormat="1"/>
    <xf numFmtId="0" fontId="3" fillId="0" borderId="0" xfId="0" applyFont="1" applyAlignment="1">
      <alignment vertical="center"/>
    </xf>
    <xf numFmtId="0" fontId="8" fillId="0" borderId="0" xfId="3" applyFont="1" applyAlignment="1">
      <alignment vertical="center"/>
    </xf>
    <xf numFmtId="0" fontId="3" fillId="0" borderId="0" xfId="3" applyFont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3" applyFont="1" applyAlignment="1">
      <alignment horizontal="center" wrapText="1"/>
    </xf>
  </cellXfs>
  <cellStyles count="5">
    <cellStyle name="Comma" xfId="1" builtinId="3"/>
    <cellStyle name="Currency" xfId="2" builtinId="4"/>
    <cellStyle name="Normal" xfId="0" builtinId="0"/>
    <cellStyle name="Normal_Meni Aboudy questions" xfId="3"/>
    <cellStyle name="Percent" xfId="4" builtin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/>
  </sheetViews>
  <sheetFormatPr defaultRowHeight="12.75" x14ac:dyDescent="0.2"/>
  <cols>
    <col min="1" max="1" width="20.7109375" bestFit="1" customWidth="1"/>
    <col min="2" max="2" width="16.42578125" bestFit="1" customWidth="1"/>
    <col min="3" max="3" width="14.5703125" bestFit="1" customWidth="1"/>
  </cols>
  <sheetData>
    <row r="1" spans="1:3" x14ac:dyDescent="0.2">
      <c r="A1" t="s">
        <v>7</v>
      </c>
      <c r="B1" s="7">
        <v>7.0000000000000007E-2</v>
      </c>
    </row>
    <row r="2" spans="1:3" x14ac:dyDescent="0.2">
      <c r="A2" t="s">
        <v>3</v>
      </c>
      <c r="B2" s="7">
        <v>0.15</v>
      </c>
    </row>
    <row r="3" spans="1:3" x14ac:dyDescent="0.2">
      <c r="A3" t="s">
        <v>4</v>
      </c>
      <c r="B3" s="7">
        <v>0.03</v>
      </c>
    </row>
    <row r="5" spans="1:3" s="35" customFormat="1" ht="38.25" x14ac:dyDescent="0.2">
      <c r="A5" s="3" t="s">
        <v>5</v>
      </c>
      <c r="B5" s="3" t="s">
        <v>11</v>
      </c>
      <c r="C5" s="3" t="s">
        <v>6</v>
      </c>
    </row>
    <row r="6" spans="1:3" x14ac:dyDescent="0.2">
      <c r="A6" s="9">
        <v>0</v>
      </c>
    </row>
    <row r="7" spans="1:3" x14ac:dyDescent="0.2">
      <c r="A7" s="9">
        <v>0.1</v>
      </c>
    </row>
    <row r="8" spans="1:3" x14ac:dyDescent="0.2">
      <c r="A8" s="9">
        <v>0.2</v>
      </c>
    </row>
    <row r="9" spans="1:3" x14ac:dyDescent="0.2">
      <c r="A9" s="9">
        <v>0.3</v>
      </c>
    </row>
    <row r="10" spans="1:3" x14ac:dyDescent="0.2">
      <c r="A10" s="9">
        <v>0.4</v>
      </c>
    </row>
    <row r="11" spans="1:3" x14ac:dyDescent="0.2">
      <c r="A11" s="9">
        <v>0.5</v>
      </c>
    </row>
    <row r="12" spans="1:3" x14ac:dyDescent="0.2">
      <c r="A12" s="9">
        <v>0.6</v>
      </c>
    </row>
    <row r="13" spans="1:3" x14ac:dyDescent="0.2">
      <c r="A13" s="9">
        <v>0.7</v>
      </c>
    </row>
    <row r="14" spans="1:3" x14ac:dyDescent="0.2">
      <c r="A14" s="9">
        <v>0.8</v>
      </c>
    </row>
    <row r="15" spans="1:3" x14ac:dyDescent="0.2">
      <c r="A15" s="9">
        <v>0.9</v>
      </c>
    </row>
    <row r="16" spans="1:3" x14ac:dyDescent="0.2">
      <c r="A16" s="9">
        <v>1</v>
      </c>
    </row>
    <row r="17" spans="1:1" x14ac:dyDescent="0.2">
      <c r="A17" s="9">
        <v>1.1000000000000001</v>
      </c>
    </row>
    <row r="18" spans="1:1" x14ac:dyDescent="0.2">
      <c r="A18" s="9">
        <v>1.2</v>
      </c>
    </row>
    <row r="19" spans="1:1" x14ac:dyDescent="0.2">
      <c r="A19" s="9">
        <v>1.3</v>
      </c>
    </row>
    <row r="20" spans="1:1" x14ac:dyDescent="0.2">
      <c r="A20" s="9">
        <v>1.4</v>
      </c>
    </row>
    <row r="21" spans="1:1" x14ac:dyDescent="0.2">
      <c r="A21" s="9">
        <v>1.5</v>
      </c>
    </row>
  </sheetData>
  <phoneticPr fontId="2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D20" sqref="D20"/>
    </sheetView>
  </sheetViews>
  <sheetFormatPr defaultRowHeight="12.75" x14ac:dyDescent="0.2"/>
  <cols>
    <col min="1" max="1" width="14.85546875" customWidth="1"/>
    <col min="2" max="2" width="7.85546875" bestFit="1" customWidth="1"/>
    <col min="3" max="3" width="14.85546875" bestFit="1" customWidth="1"/>
  </cols>
  <sheetData>
    <row r="1" spans="1:5" ht="18" x14ac:dyDescent="0.25">
      <c r="A1" s="58" t="s">
        <v>25</v>
      </c>
      <c r="B1" s="58"/>
      <c r="C1" s="58"/>
      <c r="D1" s="58"/>
      <c r="E1" s="58"/>
    </row>
    <row r="2" spans="1:5" s="4" customFormat="1" ht="44.25" customHeight="1" x14ac:dyDescent="0.2">
      <c r="B2" s="3" t="s">
        <v>8</v>
      </c>
      <c r="C2" s="3" t="s">
        <v>24</v>
      </c>
      <c r="D2" s="2"/>
      <c r="E2" s="3" t="s">
        <v>12</v>
      </c>
    </row>
    <row r="3" spans="1:5" x14ac:dyDescent="0.2">
      <c r="A3" s="11" t="s">
        <v>13</v>
      </c>
      <c r="B3" s="6">
        <v>9.5000000000000001E-2</v>
      </c>
      <c r="C3" s="6">
        <v>0.13500000000000001</v>
      </c>
      <c r="D3" s="8"/>
      <c r="E3" s="10"/>
    </row>
    <row r="4" spans="1:5" x14ac:dyDescent="0.2">
      <c r="A4" s="11" t="s">
        <v>14</v>
      </c>
      <c r="B4" s="6">
        <v>6.5000000000000002E-2</v>
      </c>
      <c r="C4" s="6">
        <v>2.2499999999999999E-2</v>
      </c>
      <c r="D4" s="8"/>
      <c r="E4" s="10"/>
    </row>
    <row r="5" spans="1:5" x14ac:dyDescent="0.2">
      <c r="A5" s="11" t="s">
        <v>15</v>
      </c>
      <c r="B5" s="6">
        <v>0.125</v>
      </c>
      <c r="C5" s="6">
        <v>0.15000000000000002</v>
      </c>
      <c r="E5" s="10"/>
    </row>
    <row r="6" spans="1:5" x14ac:dyDescent="0.2">
      <c r="A6" s="11" t="s">
        <v>16</v>
      </c>
      <c r="B6" s="6">
        <v>0.16</v>
      </c>
      <c r="C6" s="6">
        <v>0.22499999999999998</v>
      </c>
      <c r="E6" s="10"/>
    </row>
    <row r="7" spans="1:5" x14ac:dyDescent="0.2">
      <c r="A7" s="11" t="s">
        <v>17</v>
      </c>
      <c r="B7" s="6">
        <v>7.0000000000000007E-2</v>
      </c>
      <c r="C7" s="6">
        <v>3.15E-2</v>
      </c>
      <c r="E7" s="10"/>
    </row>
    <row r="8" spans="1:5" x14ac:dyDescent="0.2">
      <c r="A8" s="11" t="s">
        <v>18</v>
      </c>
      <c r="B8" s="6">
        <v>0.11</v>
      </c>
      <c r="C8" s="6">
        <v>4.8000000000000001E-2</v>
      </c>
      <c r="E8" s="10"/>
    </row>
    <row r="9" spans="1:5" x14ac:dyDescent="0.2">
      <c r="A9" s="11" t="s">
        <v>19</v>
      </c>
      <c r="B9" s="6">
        <v>8.5000000000000006E-2</v>
      </c>
      <c r="C9" s="6">
        <v>8.2500000000000004E-2</v>
      </c>
      <c r="E9" s="10"/>
    </row>
    <row r="10" spans="1:5" x14ac:dyDescent="0.2">
      <c r="A10" s="11" t="s">
        <v>20</v>
      </c>
      <c r="B10" s="6">
        <v>0.06</v>
      </c>
      <c r="C10" s="6">
        <v>1.44E-2</v>
      </c>
      <c r="E10" s="10"/>
    </row>
    <row r="11" spans="1:5" x14ac:dyDescent="0.2">
      <c r="A11" s="11" t="s">
        <v>21</v>
      </c>
      <c r="B11" s="6">
        <v>0.2</v>
      </c>
      <c r="C11" s="6">
        <v>0.30000000000000004</v>
      </c>
      <c r="E11" s="10"/>
    </row>
    <row r="12" spans="1:5" x14ac:dyDescent="0.2">
      <c r="A12" s="11" t="s">
        <v>22</v>
      </c>
      <c r="B12" s="6">
        <v>0.115</v>
      </c>
      <c r="C12" s="6">
        <v>0.34500000000000003</v>
      </c>
      <c r="E12" s="10"/>
    </row>
    <row r="13" spans="1:5" x14ac:dyDescent="0.2">
      <c r="A13" s="11"/>
    </row>
    <row r="14" spans="1:5" ht="12.75" customHeight="1" x14ac:dyDescent="0.2">
      <c r="A14" s="12" t="s">
        <v>26</v>
      </c>
      <c r="B14" s="8">
        <v>0.04</v>
      </c>
    </row>
  </sheetData>
  <mergeCells count="1">
    <mergeCell ref="A1:E1"/>
  </mergeCells>
  <phoneticPr fontId="2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opLeftCell="A29" workbookViewId="0">
      <selection activeCell="A29" sqref="A29"/>
    </sheetView>
  </sheetViews>
  <sheetFormatPr defaultColWidth="9.140625" defaultRowHeight="12.75" x14ac:dyDescent="0.2"/>
  <cols>
    <col min="1" max="1" width="18.140625" style="14" customWidth="1"/>
    <col min="2" max="2" width="14.28515625" style="14" customWidth="1"/>
    <col min="3" max="3" width="12" style="14" customWidth="1"/>
    <col min="4" max="4" width="10" style="14" customWidth="1"/>
    <col min="5" max="5" width="11.85546875" style="14" bestFit="1" customWidth="1"/>
    <col min="6" max="6" width="12.85546875" style="14" bestFit="1" customWidth="1"/>
    <col min="7" max="16384" width="9.140625" style="14"/>
  </cols>
  <sheetData>
    <row r="1" spans="1:6" ht="35.25" customHeight="1" x14ac:dyDescent="0.25">
      <c r="A1" s="59" t="s">
        <v>79</v>
      </c>
      <c r="B1" s="59"/>
      <c r="C1" s="59"/>
      <c r="D1" s="20"/>
      <c r="E1" s="13"/>
    </row>
    <row r="2" spans="1:6" s="57" customFormat="1" ht="21" customHeight="1" x14ac:dyDescent="0.2">
      <c r="A2" s="55" t="s">
        <v>27</v>
      </c>
      <c r="B2" s="55" t="s">
        <v>28</v>
      </c>
      <c r="C2" s="55" t="s">
        <v>78</v>
      </c>
      <c r="D2" s="21" t="s">
        <v>80</v>
      </c>
      <c r="E2" s="21" t="s">
        <v>81</v>
      </c>
      <c r="F2" s="56"/>
    </row>
    <row r="3" spans="1:6" x14ac:dyDescent="0.2">
      <c r="A3" s="42">
        <v>37623</v>
      </c>
      <c r="B3" s="54">
        <v>64.559790000000007</v>
      </c>
      <c r="C3" s="54">
        <v>54.741840000000003</v>
      </c>
      <c r="E3" s="19"/>
      <c r="F3" s="19"/>
    </row>
    <row r="4" spans="1:6" x14ac:dyDescent="0.2">
      <c r="A4" s="42">
        <v>37988</v>
      </c>
      <c r="B4" s="54">
        <v>82.545659999999998</v>
      </c>
      <c r="C4" s="54">
        <v>41.512120000000003</v>
      </c>
      <c r="D4" s="47"/>
      <c r="E4" s="47"/>
    </row>
    <row r="5" spans="1:6" x14ac:dyDescent="0.2">
      <c r="A5" s="42">
        <v>38355</v>
      </c>
      <c r="B5" s="54">
        <v>78.312600000000003</v>
      </c>
      <c r="C5" s="54">
        <v>44.664810000000003</v>
      </c>
      <c r="D5" s="47"/>
      <c r="E5" s="47"/>
    </row>
    <row r="6" spans="1:6" x14ac:dyDescent="0.2">
      <c r="A6" s="42">
        <v>38720</v>
      </c>
      <c r="B6" s="54">
        <v>68.793180000000007</v>
      </c>
      <c r="C6" s="54">
        <v>38.220649999999999</v>
      </c>
      <c r="D6" s="47"/>
      <c r="E6" s="47"/>
    </row>
    <row r="7" spans="1:6" x14ac:dyDescent="0.2">
      <c r="A7" s="42">
        <v>39085</v>
      </c>
      <c r="B7" s="54">
        <v>85.023629999999997</v>
      </c>
      <c r="C7" s="54">
        <v>54.379269999999998</v>
      </c>
      <c r="D7" s="47"/>
      <c r="E7" s="47"/>
    </row>
    <row r="8" spans="1:6" x14ac:dyDescent="0.2">
      <c r="A8" s="42">
        <v>39449</v>
      </c>
      <c r="B8" s="54">
        <v>93.141139999999993</v>
      </c>
      <c r="C8" s="54">
        <v>53.007129999999997</v>
      </c>
      <c r="D8" s="47"/>
      <c r="E8" s="47"/>
    </row>
    <row r="9" spans="1:6" x14ac:dyDescent="0.2">
      <c r="A9" s="42">
        <v>39815</v>
      </c>
      <c r="B9" s="54">
        <v>81.092799999999997</v>
      </c>
      <c r="C9" s="54">
        <v>40.545650000000002</v>
      </c>
      <c r="D9" s="47"/>
      <c r="E9" s="47"/>
    </row>
    <row r="10" spans="1:6" x14ac:dyDescent="0.2">
      <c r="A10" s="42">
        <v>40182</v>
      </c>
      <c r="B10" s="54">
        <v>110.45367</v>
      </c>
      <c r="C10" s="54">
        <v>46.485210000000002</v>
      </c>
      <c r="D10" s="47"/>
      <c r="E10" s="47"/>
    </row>
    <row r="11" spans="1:6" x14ac:dyDescent="0.2">
      <c r="A11" s="42">
        <v>40546</v>
      </c>
      <c r="B11" s="54">
        <v>148.99785</v>
      </c>
      <c r="C11" s="54">
        <v>50.708550000000002</v>
      </c>
      <c r="D11" s="47"/>
      <c r="E11" s="47"/>
    </row>
    <row r="12" spans="1:6" x14ac:dyDescent="0.2">
      <c r="A12" s="42">
        <v>40911</v>
      </c>
      <c r="B12" s="54">
        <v>180.13773</v>
      </c>
      <c r="C12" s="54">
        <v>58.220239999999997</v>
      </c>
      <c r="D12" s="47"/>
      <c r="E12" s="47"/>
    </row>
    <row r="13" spans="1:6" x14ac:dyDescent="0.2">
      <c r="A13" s="42">
        <v>41276</v>
      </c>
      <c r="B13" s="54">
        <v>193.12766999999999</v>
      </c>
      <c r="C13" s="54">
        <v>62.984909999999999</v>
      </c>
      <c r="D13" s="47"/>
      <c r="E13" s="47"/>
    </row>
    <row r="14" spans="1:6" x14ac:dyDescent="0.2">
      <c r="A14" s="42">
        <v>41641</v>
      </c>
      <c r="B14" s="54">
        <v>171.2903</v>
      </c>
      <c r="C14" s="54">
        <v>67.476939999999999</v>
      </c>
      <c r="D14" s="47"/>
      <c r="E14" s="47"/>
    </row>
    <row r="15" spans="1:6" x14ac:dyDescent="0.2">
      <c r="A15" s="42">
        <v>42006</v>
      </c>
      <c r="B15" s="54">
        <v>152.24203</v>
      </c>
      <c r="C15" s="54">
        <v>97.54</v>
      </c>
      <c r="D15" s="47"/>
      <c r="E15" s="47"/>
    </row>
    <row r="17" spans="1:8" x14ac:dyDescent="0.2">
      <c r="A17" s="22" t="s">
        <v>75</v>
      </c>
    </row>
    <row r="18" spans="1:8" x14ac:dyDescent="0.2">
      <c r="B18" s="22" t="str">
        <f>B2</f>
        <v>IBM</v>
      </c>
      <c r="C18" s="22" t="str">
        <f>C2</f>
        <v>COKE</v>
      </c>
      <c r="F18" s="16"/>
      <c r="G18" s="16"/>
      <c r="H18" s="16"/>
    </row>
    <row r="19" spans="1:8" x14ac:dyDescent="0.2">
      <c r="A19" s="14" t="s">
        <v>8</v>
      </c>
      <c r="B19" s="47"/>
      <c r="C19" s="47"/>
      <c r="G19" s="17"/>
      <c r="H19" s="17"/>
    </row>
    <row r="20" spans="1:8" x14ac:dyDescent="0.2">
      <c r="A20" s="14" t="s">
        <v>29</v>
      </c>
      <c r="B20" s="48"/>
      <c r="C20" s="48"/>
      <c r="G20" s="15"/>
      <c r="H20" s="15"/>
    </row>
    <row r="21" spans="1:8" x14ac:dyDescent="0.2">
      <c r="A21" s="14" t="s">
        <v>0</v>
      </c>
      <c r="B21" s="47"/>
      <c r="C21" s="47"/>
      <c r="G21" s="15"/>
      <c r="H21" s="15"/>
    </row>
    <row r="22" spans="1:8" x14ac:dyDescent="0.2">
      <c r="A22" s="14" t="s">
        <v>30</v>
      </c>
      <c r="B22" s="45"/>
      <c r="C22" s="18"/>
      <c r="G22" s="15"/>
      <c r="H22" s="15"/>
    </row>
    <row r="23" spans="1:8" x14ac:dyDescent="0.2">
      <c r="A23" s="14" t="s">
        <v>31</v>
      </c>
      <c r="B23" s="45"/>
      <c r="C23" s="18"/>
      <c r="G23" s="15"/>
      <c r="H23" s="15"/>
    </row>
    <row r="24" spans="1:8" x14ac:dyDescent="0.2">
      <c r="G24" s="15"/>
      <c r="H24" s="15"/>
    </row>
    <row r="25" spans="1:8" x14ac:dyDescent="0.2">
      <c r="A25" s="22" t="s">
        <v>76</v>
      </c>
      <c r="B25" s="22" t="s">
        <v>25</v>
      </c>
      <c r="G25" s="15"/>
      <c r="H25" s="15"/>
    </row>
    <row r="26" spans="1:8" x14ac:dyDescent="0.2">
      <c r="A26" s="14" t="s">
        <v>82</v>
      </c>
      <c r="B26" s="14" t="s">
        <v>83</v>
      </c>
      <c r="C26" s="14" t="s">
        <v>84</v>
      </c>
      <c r="D26" s="14" t="s">
        <v>8</v>
      </c>
      <c r="G26" s="15"/>
      <c r="H26" s="15"/>
    </row>
    <row r="27" spans="1:8" x14ac:dyDescent="0.2">
      <c r="A27" s="14">
        <v>0</v>
      </c>
      <c r="B27" s="14">
        <f>1-A27</f>
        <v>1</v>
      </c>
      <c r="C27" s="46"/>
      <c r="D27" s="46"/>
      <c r="G27" s="15"/>
      <c r="H27" s="15"/>
    </row>
    <row r="28" spans="1:8" x14ac:dyDescent="0.2">
      <c r="A28" s="14">
        <v>0.1</v>
      </c>
      <c r="B28" s="14">
        <f t="shared" ref="B28:B37" si="0">1-A28</f>
        <v>0.9</v>
      </c>
      <c r="C28" s="46"/>
      <c r="D28" s="46"/>
      <c r="G28" s="15"/>
      <c r="H28" s="15"/>
    </row>
    <row r="29" spans="1:8" x14ac:dyDescent="0.2">
      <c r="A29" s="14">
        <v>0.2</v>
      </c>
      <c r="B29" s="14">
        <f t="shared" si="0"/>
        <v>0.8</v>
      </c>
      <c r="C29" s="46"/>
      <c r="D29" s="46"/>
      <c r="G29" s="15"/>
      <c r="H29" s="15"/>
    </row>
    <row r="30" spans="1:8" x14ac:dyDescent="0.2">
      <c r="A30" s="14">
        <v>0.3</v>
      </c>
      <c r="B30" s="14">
        <f t="shared" si="0"/>
        <v>0.7</v>
      </c>
      <c r="C30" s="46"/>
      <c r="D30" s="46"/>
      <c r="G30" s="15"/>
      <c r="H30" s="15"/>
    </row>
    <row r="31" spans="1:8" x14ac:dyDescent="0.2">
      <c r="A31" s="14">
        <v>0.4</v>
      </c>
      <c r="B31" s="14">
        <f t="shared" si="0"/>
        <v>0.6</v>
      </c>
      <c r="C31" s="46"/>
      <c r="D31" s="46"/>
      <c r="G31" s="15"/>
      <c r="H31" s="15"/>
    </row>
    <row r="32" spans="1:8" x14ac:dyDescent="0.2">
      <c r="A32" s="14">
        <v>0.5</v>
      </c>
      <c r="B32" s="14">
        <f t="shared" si="0"/>
        <v>0.5</v>
      </c>
      <c r="C32" s="46"/>
      <c r="D32" s="46"/>
      <c r="G32" s="15"/>
      <c r="H32" s="15"/>
    </row>
    <row r="33" spans="1:8" x14ac:dyDescent="0.2">
      <c r="A33" s="14">
        <v>0.6</v>
      </c>
      <c r="B33" s="14">
        <f t="shared" si="0"/>
        <v>0.4</v>
      </c>
      <c r="C33" s="46"/>
      <c r="D33" s="46"/>
      <c r="G33" s="15"/>
      <c r="H33" s="15"/>
    </row>
    <row r="34" spans="1:8" x14ac:dyDescent="0.2">
      <c r="A34" s="14">
        <v>0.7</v>
      </c>
      <c r="B34" s="14">
        <f t="shared" si="0"/>
        <v>0.30000000000000004</v>
      </c>
      <c r="C34" s="46"/>
      <c r="D34" s="46"/>
      <c r="G34" s="15"/>
      <c r="H34" s="15"/>
    </row>
    <row r="35" spans="1:8" x14ac:dyDescent="0.2">
      <c r="A35" s="14">
        <v>0.8</v>
      </c>
      <c r="B35" s="14">
        <f t="shared" si="0"/>
        <v>0.19999999999999996</v>
      </c>
      <c r="C35" s="46"/>
      <c r="D35" s="46"/>
      <c r="G35" s="15"/>
      <c r="H35" s="15"/>
    </row>
    <row r="36" spans="1:8" x14ac:dyDescent="0.2">
      <c r="A36" s="14">
        <v>0.9</v>
      </c>
      <c r="B36" s="14">
        <f t="shared" si="0"/>
        <v>9.9999999999999978E-2</v>
      </c>
      <c r="C36" s="46"/>
      <c r="D36" s="46"/>
      <c r="G36" s="15"/>
      <c r="H36" s="15"/>
    </row>
    <row r="37" spans="1:8" x14ac:dyDescent="0.2">
      <c r="A37" s="14">
        <v>1</v>
      </c>
      <c r="B37" s="14">
        <f t="shared" si="0"/>
        <v>0</v>
      </c>
      <c r="C37" s="46"/>
      <c r="D37" s="46"/>
      <c r="G37" s="15"/>
      <c r="H37" s="15"/>
    </row>
    <row r="38" spans="1:8" x14ac:dyDescent="0.2">
      <c r="B38" s="15"/>
      <c r="G38" s="15"/>
      <c r="H38" s="15"/>
    </row>
    <row r="39" spans="1:8" x14ac:dyDescent="0.2">
      <c r="B39" s="15"/>
    </row>
    <row r="40" spans="1:8" x14ac:dyDescent="0.2">
      <c r="A40" s="22" t="s">
        <v>85</v>
      </c>
      <c r="B40" s="43" t="s">
        <v>86</v>
      </c>
    </row>
    <row r="42" spans="1:8" x14ac:dyDescent="0.2">
      <c r="A42" s="14" t="s">
        <v>23</v>
      </c>
      <c r="B42" s="15">
        <v>0.04</v>
      </c>
      <c r="G42" s="15"/>
      <c r="H42" s="15"/>
    </row>
    <row r="44" spans="1:8" x14ac:dyDescent="0.2">
      <c r="A44" s="14" t="s">
        <v>32</v>
      </c>
      <c r="B44" s="45"/>
    </row>
    <row r="45" spans="1:8" x14ac:dyDescent="0.2">
      <c r="A45" s="14" t="s">
        <v>33</v>
      </c>
      <c r="B45" s="45"/>
    </row>
    <row r="47" spans="1:8" x14ac:dyDescent="0.2">
      <c r="A47" s="14" t="s">
        <v>9</v>
      </c>
      <c r="B47" s="15"/>
    </row>
    <row r="48" spans="1:8" x14ac:dyDescent="0.2">
      <c r="A48" s="14" t="s">
        <v>10</v>
      </c>
      <c r="B48" s="44"/>
    </row>
    <row r="49" spans="1:2" x14ac:dyDescent="0.2">
      <c r="A49" s="14" t="s">
        <v>0</v>
      </c>
      <c r="B49" s="15"/>
    </row>
    <row r="50" spans="1:2" x14ac:dyDescent="0.2">
      <c r="A50" s="14" t="s">
        <v>34</v>
      </c>
      <c r="B50" s="45"/>
    </row>
    <row r="52" spans="1:2" x14ac:dyDescent="0.2">
      <c r="A52" s="22" t="s">
        <v>77</v>
      </c>
      <c r="B52" s="22" t="s">
        <v>87</v>
      </c>
    </row>
    <row r="55" spans="1:2" x14ac:dyDescent="0.2">
      <c r="A55" s="14" t="s">
        <v>32</v>
      </c>
      <c r="B55" s="45"/>
    </row>
    <row r="56" spans="1:2" x14ac:dyDescent="0.2">
      <c r="A56" s="14" t="s">
        <v>33</v>
      </c>
      <c r="B56" s="45"/>
    </row>
    <row r="58" spans="1:2" x14ac:dyDescent="0.2">
      <c r="A58" s="14" t="s">
        <v>9</v>
      </c>
      <c r="B58" s="15"/>
    </row>
    <row r="59" spans="1:2" x14ac:dyDescent="0.2">
      <c r="A59" s="14" t="s">
        <v>10</v>
      </c>
      <c r="B59" s="15"/>
    </row>
    <row r="60" spans="1:2" x14ac:dyDescent="0.2">
      <c r="A60" s="14" t="s">
        <v>0</v>
      </c>
      <c r="B60" s="15"/>
    </row>
    <row r="61" spans="1:2" x14ac:dyDescent="0.2">
      <c r="A61" s="14" t="s">
        <v>34</v>
      </c>
      <c r="B61" s="45"/>
    </row>
  </sheetData>
  <mergeCells count="1">
    <mergeCell ref="A1:C1"/>
  </mergeCells>
  <printOptions headings="1" gridLines="1"/>
  <pageMargins left="0.75" right="0.75" top="1" bottom="1" header="0.5" footer="0.5"/>
  <pageSetup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sqref="A1:D1"/>
    </sheetView>
  </sheetViews>
  <sheetFormatPr defaultRowHeight="12.75" x14ac:dyDescent="0.2"/>
  <cols>
    <col min="1" max="1" width="23.28515625" bestFit="1" customWidth="1"/>
    <col min="2" max="2" width="10.42578125" bestFit="1" customWidth="1"/>
    <col min="3" max="3" width="11.28515625" customWidth="1"/>
    <col min="4" max="4" width="12.140625" bestFit="1" customWidth="1"/>
  </cols>
  <sheetData>
    <row r="1" spans="1:4" ht="18" x14ac:dyDescent="0.25">
      <c r="A1" s="58" t="s">
        <v>89</v>
      </c>
      <c r="B1" s="58"/>
      <c r="C1" s="58"/>
      <c r="D1" s="58"/>
    </row>
    <row r="2" spans="1:4" x14ac:dyDescent="0.2">
      <c r="A2" t="s">
        <v>61</v>
      </c>
      <c r="B2" s="37">
        <v>1000</v>
      </c>
    </row>
    <row r="3" spans="1:4" ht="15.75" x14ac:dyDescent="0.3">
      <c r="A3" t="s">
        <v>62</v>
      </c>
      <c r="B3" s="7">
        <v>0.06</v>
      </c>
    </row>
    <row r="4" spans="1:4" ht="15.75" x14ac:dyDescent="0.3">
      <c r="A4" t="s">
        <v>63</v>
      </c>
      <c r="B4" s="7">
        <v>0.15</v>
      </c>
    </row>
    <row r="5" spans="1:4" ht="15.75" x14ac:dyDescent="0.3">
      <c r="A5" s="23" t="s">
        <v>64</v>
      </c>
      <c r="B5" s="7">
        <v>0.2</v>
      </c>
    </row>
    <row r="7" spans="1:4" x14ac:dyDescent="0.2">
      <c r="A7" s="1" t="s">
        <v>75</v>
      </c>
    </row>
    <row r="8" spans="1:4" ht="25.5" x14ac:dyDescent="0.2">
      <c r="A8" s="1"/>
      <c r="C8" s="35" t="s">
        <v>68</v>
      </c>
    </row>
    <row r="9" spans="1:4" x14ac:dyDescent="0.2">
      <c r="A9" t="s">
        <v>65</v>
      </c>
      <c r="B9" s="38">
        <v>500</v>
      </c>
    </row>
    <row r="10" spans="1:4" x14ac:dyDescent="0.2">
      <c r="A10" t="s">
        <v>66</v>
      </c>
      <c r="B10" s="38">
        <f>$B$2-B9</f>
        <v>500</v>
      </c>
    </row>
    <row r="11" spans="1:4" x14ac:dyDescent="0.2">
      <c r="A11" t="s">
        <v>67</v>
      </c>
      <c r="B11" s="50"/>
    </row>
    <row r="12" spans="1:4" x14ac:dyDescent="0.2">
      <c r="A12" t="s">
        <v>11</v>
      </c>
      <c r="B12" s="50"/>
    </row>
    <row r="13" spans="1:4" x14ac:dyDescent="0.2">
      <c r="B13" s="38"/>
    </row>
    <row r="14" spans="1:4" x14ac:dyDescent="0.2">
      <c r="A14" s="1" t="s">
        <v>74</v>
      </c>
    </row>
    <row r="15" spans="1:4" ht="25.5" x14ac:dyDescent="0.2">
      <c r="A15" s="1"/>
      <c r="C15" s="35" t="s">
        <v>68</v>
      </c>
    </row>
    <row r="16" spans="1:4" x14ac:dyDescent="0.2">
      <c r="A16" t="s">
        <v>65</v>
      </c>
      <c r="B16" s="38">
        <f>-1000</f>
        <v>-1000</v>
      </c>
    </row>
    <row r="17" spans="1:2" x14ac:dyDescent="0.2">
      <c r="A17" t="s">
        <v>66</v>
      </c>
      <c r="B17" s="38">
        <f>$B$2-B16</f>
        <v>2000</v>
      </c>
    </row>
    <row r="18" spans="1:2" x14ac:dyDescent="0.2">
      <c r="A18" t="s">
        <v>67</v>
      </c>
      <c r="B18" s="50"/>
    </row>
    <row r="19" spans="1:2" x14ac:dyDescent="0.2">
      <c r="A19" t="s">
        <v>11</v>
      </c>
      <c r="B19" s="50"/>
    </row>
    <row r="21" spans="1:2" x14ac:dyDescent="0.2">
      <c r="A21" s="1" t="s">
        <v>85</v>
      </c>
    </row>
  </sheetData>
  <mergeCells count="1">
    <mergeCell ref="A1:D1"/>
  </mergeCells>
  <pageMargins left="0.75" right="0.75" top="1" bottom="1" header="0.5" footer="0.5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workbookViewId="0"/>
  </sheetViews>
  <sheetFormatPr defaultRowHeight="12.75" x14ac:dyDescent="0.2"/>
  <cols>
    <col min="1" max="1" width="20.140625" customWidth="1"/>
  </cols>
  <sheetData>
    <row r="1" spans="1:3" x14ac:dyDescent="0.2">
      <c r="B1" s="2" t="s">
        <v>55</v>
      </c>
      <c r="C1" s="2" t="s">
        <v>56</v>
      </c>
    </row>
    <row r="2" spans="1:3" x14ac:dyDescent="0.2">
      <c r="A2" t="s">
        <v>1</v>
      </c>
      <c r="B2" s="7">
        <v>0.2</v>
      </c>
      <c r="C2" s="7">
        <v>0.14000000000000001</v>
      </c>
    </row>
    <row r="3" spans="1:3" x14ac:dyDescent="0.2">
      <c r="A3" t="s">
        <v>54</v>
      </c>
      <c r="B3" s="7">
        <v>0.35</v>
      </c>
      <c r="C3" s="7">
        <v>0.2</v>
      </c>
    </row>
    <row r="4" spans="1:3" x14ac:dyDescent="0.2">
      <c r="A4" t="s">
        <v>31</v>
      </c>
      <c r="B4">
        <v>0.4</v>
      </c>
    </row>
    <row r="6" spans="1:3" ht="15.75" x14ac:dyDescent="0.25">
      <c r="A6" s="36" t="s">
        <v>57</v>
      </c>
    </row>
    <row r="7" spans="1:3" x14ac:dyDescent="0.2">
      <c r="A7" s="1" t="s">
        <v>58</v>
      </c>
      <c r="B7" s="1" t="s">
        <v>44</v>
      </c>
      <c r="C7" s="1" t="s">
        <v>59</v>
      </c>
    </row>
    <row r="8" spans="1:3" x14ac:dyDescent="0.2">
      <c r="A8" s="9">
        <v>0</v>
      </c>
      <c r="B8" s="41"/>
      <c r="C8" s="41"/>
    </row>
    <row r="9" spans="1:3" x14ac:dyDescent="0.2">
      <c r="A9" s="9">
        <v>0.1</v>
      </c>
      <c r="B9" s="41"/>
      <c r="C9" s="41"/>
    </row>
    <row r="10" spans="1:3" x14ac:dyDescent="0.2">
      <c r="A10" s="9">
        <v>0.2</v>
      </c>
      <c r="B10" s="41"/>
      <c r="C10" s="41"/>
    </row>
    <row r="11" spans="1:3" x14ac:dyDescent="0.2">
      <c r="A11" s="9">
        <v>0.3</v>
      </c>
      <c r="B11" s="41"/>
      <c r="C11" s="41"/>
    </row>
    <row r="12" spans="1:3" x14ac:dyDescent="0.2">
      <c r="A12" s="9">
        <v>0.4</v>
      </c>
      <c r="B12" s="41"/>
      <c r="C12" s="41"/>
    </row>
    <row r="13" spans="1:3" x14ac:dyDescent="0.2">
      <c r="A13" s="9">
        <v>0.5</v>
      </c>
      <c r="B13" s="41"/>
      <c r="C13" s="41"/>
    </row>
    <row r="14" spans="1:3" x14ac:dyDescent="0.2">
      <c r="A14" s="9">
        <v>0.6</v>
      </c>
      <c r="B14" s="41"/>
      <c r="C14" s="41"/>
    </row>
    <row r="15" spans="1:3" x14ac:dyDescent="0.2">
      <c r="A15" s="9">
        <v>0.7</v>
      </c>
      <c r="B15" s="41"/>
      <c r="C15" s="41"/>
    </row>
    <row r="16" spans="1:3" x14ac:dyDescent="0.2">
      <c r="A16" s="9">
        <v>0.8</v>
      </c>
      <c r="B16" s="41"/>
      <c r="C16" s="41"/>
    </row>
    <row r="17" spans="1:3" x14ac:dyDescent="0.2">
      <c r="A17" s="9">
        <v>0.9</v>
      </c>
      <c r="B17" s="41"/>
      <c r="C17" s="41"/>
    </row>
    <row r="18" spans="1:3" x14ac:dyDescent="0.2">
      <c r="A18" s="9">
        <v>1</v>
      </c>
      <c r="B18" s="41"/>
      <c r="C18" s="41"/>
    </row>
  </sheetData>
  <phoneticPr fontId="2" type="noConversion"/>
  <printOptions headings="1" gridLines="1"/>
  <pageMargins left="0.74803149606299213" right="0.74803149606299213" top="0.98425196850393704" bottom="0.98425196850393704" header="0.51181102362204722" footer="0.51181102362204722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sqref="A1:C1"/>
    </sheetView>
  </sheetViews>
  <sheetFormatPr defaultRowHeight="12.75" x14ac:dyDescent="0.2"/>
  <cols>
    <col min="1" max="1" width="14.7109375" bestFit="1" customWidth="1"/>
    <col min="2" max="3" width="8.85546875" customWidth="1"/>
  </cols>
  <sheetData>
    <row r="1" spans="1:3" ht="18" x14ac:dyDescent="0.25">
      <c r="A1" s="58" t="s">
        <v>93</v>
      </c>
      <c r="B1" s="58"/>
      <c r="C1" s="58"/>
    </row>
    <row r="2" spans="1:3" x14ac:dyDescent="0.2">
      <c r="B2" t="s">
        <v>91</v>
      </c>
      <c r="C2" t="s">
        <v>92</v>
      </c>
    </row>
    <row r="3" spans="1:3" x14ac:dyDescent="0.2">
      <c r="A3" t="s">
        <v>90</v>
      </c>
      <c r="B3">
        <v>1.8</v>
      </c>
      <c r="C3">
        <v>2.6</v>
      </c>
    </row>
    <row r="5" spans="1:3" x14ac:dyDescent="0.2">
      <c r="A5" t="s">
        <v>38</v>
      </c>
    </row>
    <row r="6" spans="1:3" x14ac:dyDescent="0.2">
      <c r="A6" t="s">
        <v>39</v>
      </c>
      <c r="B6">
        <v>0.2</v>
      </c>
    </row>
    <row r="7" spans="1:3" x14ac:dyDescent="0.2">
      <c r="A7" t="s">
        <v>40</v>
      </c>
      <c r="B7">
        <f>1-B6</f>
        <v>0.8</v>
      </c>
      <c r="C7" t="e">
        <f ca="1">getformula(B7)</f>
        <v>#NAME?</v>
      </c>
    </row>
    <row r="9" spans="1:3" x14ac:dyDescent="0.2">
      <c r="A9" t="s">
        <v>41</v>
      </c>
      <c r="B9" s="41"/>
    </row>
  </sheetData>
  <mergeCells count="1">
    <mergeCell ref="A1:C1"/>
  </mergeCells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B3" sqref="B3"/>
    </sheetView>
  </sheetViews>
  <sheetFormatPr defaultRowHeight="12.75" x14ac:dyDescent="0.2"/>
  <cols>
    <col min="1" max="1" width="23.28515625" bestFit="1" customWidth="1"/>
    <col min="2" max="2" width="9.28515625" bestFit="1" customWidth="1"/>
  </cols>
  <sheetData>
    <row r="1" spans="1:3" x14ac:dyDescent="0.2">
      <c r="B1" s="49" t="s">
        <v>69</v>
      </c>
      <c r="C1" s="49" t="s">
        <v>70</v>
      </c>
    </row>
    <row r="2" spans="1:3" x14ac:dyDescent="0.2">
      <c r="A2" t="s">
        <v>60</v>
      </c>
      <c r="B2" s="7">
        <v>0.2</v>
      </c>
      <c r="C2" s="7">
        <v>0.13</v>
      </c>
    </row>
    <row r="3" spans="1:3" x14ac:dyDescent="0.2">
      <c r="A3" t="s">
        <v>72</v>
      </c>
      <c r="B3" s="7">
        <v>0.4</v>
      </c>
      <c r="C3" s="7">
        <v>0.2</v>
      </c>
    </row>
    <row r="4" spans="1:3" ht="15.75" x14ac:dyDescent="0.3">
      <c r="A4" t="s">
        <v>71</v>
      </c>
      <c r="B4">
        <v>0.5</v>
      </c>
    </row>
    <row r="6" spans="1:3" x14ac:dyDescent="0.2">
      <c r="A6" s="1" t="s">
        <v>88</v>
      </c>
    </row>
    <row r="7" spans="1:3" x14ac:dyDescent="0.2">
      <c r="A7" s="5" t="s">
        <v>48</v>
      </c>
      <c r="B7" s="7">
        <v>0.75</v>
      </c>
    </row>
    <row r="8" spans="1:3" x14ac:dyDescent="0.2">
      <c r="A8" s="5" t="s">
        <v>73</v>
      </c>
      <c r="B8" s="7">
        <f>1-B7</f>
        <v>0.25</v>
      </c>
      <c r="C8" t="e">
        <f ca="1">getformula(B8)</f>
        <v>#NAME?</v>
      </c>
    </row>
    <row r="10" spans="1:3" x14ac:dyDescent="0.2">
      <c r="A10" t="s">
        <v>67</v>
      </c>
      <c r="B10" s="40"/>
    </row>
    <row r="11" spans="1:3" x14ac:dyDescent="0.2">
      <c r="A11" t="s">
        <v>10</v>
      </c>
      <c r="B11" s="41"/>
    </row>
    <row r="12" spans="1:3" x14ac:dyDescent="0.2">
      <c r="A12" t="s">
        <v>11</v>
      </c>
      <c r="B12" s="50"/>
    </row>
    <row r="14" spans="1:3" x14ac:dyDescent="0.2">
      <c r="A14" s="1" t="s">
        <v>74</v>
      </c>
    </row>
    <row r="15" spans="1:3" s="39" customFormat="1" x14ac:dyDescent="0.2">
      <c r="A15" s="39" t="s">
        <v>26</v>
      </c>
      <c r="B15" s="51">
        <v>0.03</v>
      </c>
    </row>
    <row r="16" spans="1:3" s="39" customFormat="1" ht="15.75" x14ac:dyDescent="0.3">
      <c r="A16" t="s">
        <v>63</v>
      </c>
      <c r="B16" s="51">
        <v>0.1</v>
      </c>
    </row>
    <row r="17" spans="1:3" s="39" customFormat="1" ht="15.75" x14ac:dyDescent="0.3">
      <c r="A17" s="23" t="s">
        <v>64</v>
      </c>
      <c r="B17" s="51">
        <v>0.2</v>
      </c>
    </row>
    <row r="18" spans="1:3" x14ac:dyDescent="0.2">
      <c r="A18" s="1"/>
      <c r="B18" s="1" t="str">
        <f>B1</f>
        <v>Asset A</v>
      </c>
      <c r="C18" s="1" t="str">
        <f>C1</f>
        <v>Asset B</v>
      </c>
    </row>
    <row r="19" spans="1:3" x14ac:dyDescent="0.2">
      <c r="A19" t="s">
        <v>90</v>
      </c>
      <c r="B19" s="52"/>
      <c r="C19" s="52"/>
    </row>
    <row r="20" spans="1:3" x14ac:dyDescent="0.2">
      <c r="A20" t="s">
        <v>41</v>
      </c>
      <c r="B20" s="53"/>
    </row>
    <row r="21" spans="1:3" x14ac:dyDescent="0.2">
      <c r="A21" t="s">
        <v>94</v>
      </c>
      <c r="B21" s="41"/>
    </row>
  </sheetData>
  <printOptions headings="1" gridLines="1"/>
  <pageMargins left="0.74803149606299213" right="0.74803149606299213" top="0.98425196850393704" bottom="0.98425196850393704" header="0.51181102362204722" footer="0.51181102362204722"/>
  <pageSetup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/>
  </sheetViews>
  <sheetFormatPr defaultColWidth="9.140625" defaultRowHeight="12.75" x14ac:dyDescent="0.2"/>
  <cols>
    <col min="1" max="4" width="9.140625" style="5"/>
    <col min="5" max="5" width="8.7109375" customWidth="1"/>
    <col min="6" max="16384" width="9.140625" style="5"/>
  </cols>
  <sheetData>
    <row r="1" spans="1:6" ht="25.5" x14ac:dyDescent="0.2">
      <c r="A1" s="28" t="s">
        <v>49</v>
      </c>
      <c r="B1" s="28" t="s">
        <v>50</v>
      </c>
      <c r="C1" s="28" t="s">
        <v>52</v>
      </c>
      <c r="D1" s="28" t="s">
        <v>51</v>
      </c>
      <c r="E1" s="5"/>
      <c r="F1" s="25"/>
    </row>
    <row r="2" spans="1:6" x14ac:dyDescent="0.2">
      <c r="A2" s="34">
        <v>1</v>
      </c>
      <c r="B2" s="32">
        <v>0.11900000000000001</v>
      </c>
      <c r="C2" s="32">
        <v>0.14400000000000002</v>
      </c>
      <c r="D2" s="32">
        <v>1.212</v>
      </c>
      <c r="E2" s="5"/>
      <c r="F2" s="25"/>
    </row>
    <row r="3" spans="1:6" x14ac:dyDescent="0.2">
      <c r="A3" s="34">
        <v>2</v>
      </c>
      <c r="B3" s="32">
        <v>4.0000000000000001E-3</v>
      </c>
      <c r="C3" s="32">
        <v>-0.222</v>
      </c>
      <c r="D3" s="32">
        <v>-0.33899999999999997</v>
      </c>
      <c r="E3" s="5"/>
      <c r="F3" s="25"/>
    </row>
    <row r="4" spans="1:6" x14ac:dyDescent="0.2">
      <c r="A4" s="34">
        <v>3</v>
      </c>
      <c r="B4" s="32">
        <v>0.26899999999999996</v>
      </c>
      <c r="C4" s="32">
        <v>0.47499999999999998</v>
      </c>
      <c r="D4" s="32">
        <v>3.7000000000000005E-2</v>
      </c>
      <c r="E4" s="5"/>
      <c r="F4" s="25"/>
    </row>
    <row r="5" spans="1:6" x14ac:dyDescent="0.2">
      <c r="A5" s="34">
        <v>4</v>
      </c>
      <c r="B5" s="32">
        <v>-8.5999999999999993E-2</v>
      </c>
      <c r="C5" s="32">
        <v>7.6999999999999999E-2</v>
      </c>
      <c r="D5" s="32">
        <v>3.1E-2</v>
      </c>
      <c r="E5" s="5"/>
      <c r="F5" s="25"/>
    </row>
    <row r="6" spans="1:6" x14ac:dyDescent="0.2">
      <c r="A6" s="34">
        <v>5</v>
      </c>
      <c r="B6" s="32">
        <v>0.22800000000000001</v>
      </c>
      <c r="C6" s="32">
        <v>0.42799999999999999</v>
      </c>
      <c r="D6" s="32">
        <v>0.17199999999999999</v>
      </c>
      <c r="E6" s="5"/>
      <c r="F6" s="25"/>
    </row>
    <row r="7" spans="1:6" x14ac:dyDescent="0.2">
      <c r="A7" s="34">
        <v>6</v>
      </c>
      <c r="B7" s="32">
        <v>0.16500000000000001</v>
      </c>
      <c r="C7" s="32">
        <v>0.307</v>
      </c>
      <c r="D7" s="32">
        <v>-0.16899999999999998</v>
      </c>
      <c r="E7" s="5"/>
      <c r="F7" s="25"/>
    </row>
    <row r="8" spans="1:6" x14ac:dyDescent="0.2">
      <c r="A8" s="34">
        <v>7</v>
      </c>
      <c r="B8" s="32">
        <v>0.125</v>
      </c>
      <c r="C8" s="32">
        <v>0.114</v>
      </c>
      <c r="D8" s="32">
        <v>-0.32799999999999996</v>
      </c>
      <c r="E8" s="5"/>
      <c r="F8" s="25"/>
    </row>
    <row r="9" spans="1:6" x14ac:dyDescent="0.2">
      <c r="A9" s="34">
        <v>8</v>
      </c>
      <c r="B9" s="32">
        <v>-0.10060000000000001</v>
      </c>
      <c r="C9" s="32">
        <v>-0.32500000000000001</v>
      </c>
      <c r="D9" s="32">
        <v>-0.30399999999999999</v>
      </c>
      <c r="E9" s="5"/>
      <c r="F9" s="25"/>
    </row>
    <row r="10" spans="1:6" x14ac:dyDescent="0.2">
      <c r="A10" s="34">
        <v>9</v>
      </c>
      <c r="B10" s="32">
        <v>0.23899999999999999</v>
      </c>
      <c r="C10" s="32">
        <v>0.30499999999999999</v>
      </c>
      <c r="D10" s="32">
        <v>1.1399999999999999</v>
      </c>
      <c r="E10" s="5"/>
      <c r="F10" s="25"/>
    </row>
    <row r="11" spans="1:6" x14ac:dyDescent="0.2">
      <c r="A11" s="34">
        <v>10</v>
      </c>
      <c r="B11" s="32">
        <v>0.111</v>
      </c>
      <c r="C11" s="32">
        <v>1.8000000000000002E-2</v>
      </c>
      <c r="D11" s="32">
        <v>-3.7000000000000005E-2</v>
      </c>
      <c r="E11" s="5"/>
      <c r="F11" s="25"/>
    </row>
    <row r="12" spans="1:6" x14ac:dyDescent="0.2">
      <c r="A12" s="34">
        <v>11</v>
      </c>
      <c r="B12" s="32">
        <v>-8.5000000000000006E-2</v>
      </c>
      <c r="C12" s="32">
        <v>-6.2E-2</v>
      </c>
      <c r="D12" s="32">
        <v>-0.33</v>
      </c>
      <c r="E12" s="5"/>
      <c r="F12" s="25"/>
    </row>
    <row r="13" spans="1:6" x14ac:dyDescent="0.2">
      <c r="A13" s="34">
        <v>12</v>
      </c>
      <c r="B13" s="32">
        <v>3.9E-2</v>
      </c>
      <c r="C13" s="32">
        <v>0.223</v>
      </c>
      <c r="D13" s="32">
        <v>-0.33200000000000002</v>
      </c>
      <c r="E13" s="5"/>
      <c r="F13" s="25"/>
    </row>
    <row r="14" spans="1:6" x14ac:dyDescent="0.2">
      <c r="A14" s="34">
        <v>13</v>
      </c>
      <c r="B14" s="32">
        <v>0.14300000000000002</v>
      </c>
      <c r="C14" s="32">
        <v>4.2999999999999997E-2</v>
      </c>
      <c r="D14" s="32">
        <v>0.21600000000000003</v>
      </c>
      <c r="E14" s="5"/>
      <c r="F14" s="25"/>
    </row>
    <row r="15" spans="1:6" x14ac:dyDescent="0.2">
      <c r="A15" s="34">
        <v>14</v>
      </c>
      <c r="B15" s="32">
        <v>0.191</v>
      </c>
      <c r="C15" s="32">
        <v>6.5000000000000002E-2</v>
      </c>
      <c r="D15" s="32">
        <v>0.17800000000000002</v>
      </c>
      <c r="E15" s="5"/>
      <c r="F15" s="25"/>
    </row>
    <row r="16" spans="1:6" x14ac:dyDescent="0.2">
      <c r="A16" s="34">
        <v>15</v>
      </c>
      <c r="B16" s="32">
        <v>-0.14699999999999999</v>
      </c>
      <c r="C16" s="32">
        <v>-0.37799999999999995</v>
      </c>
      <c r="D16" s="32">
        <v>7.4999999999999997E-2</v>
      </c>
      <c r="E16" s="5"/>
      <c r="F16" s="25"/>
    </row>
    <row r="17" spans="1:6" x14ac:dyDescent="0.2">
      <c r="A17" s="34">
        <v>16</v>
      </c>
      <c r="B17" s="32">
        <v>-0.26500000000000001</v>
      </c>
      <c r="C17" s="32">
        <v>-0.27600000000000002</v>
      </c>
      <c r="D17" s="32">
        <v>-0.623</v>
      </c>
      <c r="E17" s="5"/>
      <c r="F17" s="25"/>
    </row>
    <row r="18" spans="1:6" x14ac:dyDescent="0.2">
      <c r="A18" s="34">
        <v>17</v>
      </c>
      <c r="B18" s="32">
        <v>0.373</v>
      </c>
      <c r="C18" s="32">
        <v>0.97099999999999997</v>
      </c>
      <c r="D18" s="32">
        <v>0.65400000000000003</v>
      </c>
      <c r="E18" s="5"/>
      <c r="F18" s="25"/>
    </row>
    <row r="19" spans="1:6" x14ac:dyDescent="0.2">
      <c r="A19" s="34">
        <v>18</v>
      </c>
      <c r="B19" s="32">
        <v>0.23800000000000002</v>
      </c>
      <c r="C19" s="32">
        <v>0.45850000000000002</v>
      </c>
      <c r="D19" s="32">
        <v>-0.2802</v>
      </c>
      <c r="E19" s="5"/>
      <c r="F19" s="25"/>
    </row>
    <row r="20" spans="1:6" x14ac:dyDescent="0.2">
      <c r="A20" s="34">
        <v>19</v>
      </c>
      <c r="B20" s="32">
        <v>-7.1500000000000008E-2</v>
      </c>
      <c r="C20" s="32">
        <v>-0.1125</v>
      </c>
      <c r="D20" s="32">
        <v>-6.3299999999999995E-2</v>
      </c>
      <c r="E20" s="5"/>
      <c r="F20" s="25"/>
    </row>
    <row r="21" spans="1:6" x14ac:dyDescent="0.2">
      <c r="A21" s="34">
        <v>20</v>
      </c>
      <c r="B21" s="32">
        <v>0.1216</v>
      </c>
      <c r="C21" s="32">
        <v>-4.7E-2</v>
      </c>
      <c r="D21" s="32">
        <v>0.26669999999999999</v>
      </c>
      <c r="E21" s="5"/>
      <c r="F21" s="25"/>
    </row>
    <row r="22" spans="1:6" x14ac:dyDescent="0.2">
      <c r="A22" s="25"/>
      <c r="B22" s="25"/>
      <c r="C22" s="25"/>
      <c r="D22" s="25"/>
      <c r="E22" s="5"/>
      <c r="F22" s="25"/>
    </row>
  </sheetData>
  <pageMargins left="0.75" right="0.75" top="1" bottom="1" header="0.5" footer="0.5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/>
  </sheetViews>
  <sheetFormatPr defaultColWidth="9.140625" defaultRowHeight="12.75" x14ac:dyDescent="0.2"/>
  <cols>
    <col min="1" max="1" width="23.85546875" style="25" bestFit="1" customWidth="1"/>
    <col min="2" max="3" width="10.85546875" style="25" customWidth="1"/>
    <col min="4" max="4" width="23" style="25" customWidth="1"/>
    <col min="5" max="16384" width="9.140625" style="25"/>
  </cols>
  <sheetData>
    <row r="1" spans="1:4" ht="25.5" x14ac:dyDescent="0.2">
      <c r="A1" s="24"/>
      <c r="B1" s="28" t="s">
        <v>42</v>
      </c>
      <c r="C1" s="28" t="s">
        <v>43</v>
      </c>
    </row>
    <row r="2" spans="1:4" x14ac:dyDescent="0.2">
      <c r="A2" s="24" t="s">
        <v>1</v>
      </c>
      <c r="B2" s="26">
        <v>0.08</v>
      </c>
      <c r="C2" s="26">
        <v>0.25</v>
      </c>
    </row>
    <row r="3" spans="1:4" x14ac:dyDescent="0.2">
      <c r="A3" s="24" t="s">
        <v>45</v>
      </c>
      <c r="B3" s="33">
        <v>0.02</v>
      </c>
      <c r="C3" s="33">
        <v>0.09</v>
      </c>
    </row>
    <row r="4" spans="1:4" x14ac:dyDescent="0.2">
      <c r="A4" s="24" t="s">
        <v>2</v>
      </c>
      <c r="B4" s="26">
        <f>SQRT(B3)</f>
        <v>0.1414213562373095</v>
      </c>
      <c r="C4" s="26">
        <f>SQRT(C3)</f>
        <v>0.3</v>
      </c>
      <c r="D4" s="25" t="e">
        <f ca="1">getformula(C4)</f>
        <v>#NAME?</v>
      </c>
    </row>
    <row r="5" spans="1:4" x14ac:dyDescent="0.2">
      <c r="A5" s="24"/>
      <c r="B5" s="24"/>
      <c r="C5" s="24"/>
    </row>
    <row r="6" spans="1:4" x14ac:dyDescent="0.2">
      <c r="A6" s="24" t="s">
        <v>30</v>
      </c>
      <c r="B6" s="27">
        <v>-3.5000000000000003E-2</v>
      </c>
      <c r="C6" s="24"/>
    </row>
    <row r="7" spans="1:4" x14ac:dyDescent="0.2">
      <c r="A7" s="24" t="s">
        <v>53</v>
      </c>
      <c r="B7" s="27">
        <f>B6/(B4*C4)</f>
        <v>-0.82495791138430563</v>
      </c>
      <c r="C7" s="25" t="e">
        <f ca="1">getformula(B7)</f>
        <v>#NAME?</v>
      </c>
    </row>
    <row r="9" spans="1:4" x14ac:dyDescent="0.2">
      <c r="A9" s="29" t="s">
        <v>95</v>
      </c>
      <c r="B9" s="25" t="s">
        <v>96</v>
      </c>
    </row>
    <row r="10" spans="1:4" x14ac:dyDescent="0.2">
      <c r="A10" s="29" t="s">
        <v>47</v>
      </c>
      <c r="B10" s="30">
        <v>0.8</v>
      </c>
    </row>
    <row r="11" spans="1:4" x14ac:dyDescent="0.2">
      <c r="A11" s="29" t="s">
        <v>46</v>
      </c>
      <c r="B11" s="30">
        <f>1-B10</f>
        <v>0.19999999999999996</v>
      </c>
      <c r="C11" s="25" t="e">
        <f ca="1">getformula(B11)</f>
        <v>#NAME?</v>
      </c>
    </row>
    <row r="13" spans="1:4" x14ac:dyDescent="0.2">
      <c r="A13" s="29" t="s">
        <v>6</v>
      </c>
      <c r="B13" s="31">
        <f>B10*B2+B11*C2</f>
        <v>0.11399999999999999</v>
      </c>
      <c r="C13" s="25" t="e">
        <f ca="1">getformula(B13)</f>
        <v>#NAME?</v>
      </c>
    </row>
    <row r="14" spans="1:4" x14ac:dyDescent="0.2">
      <c r="A14" s="29" t="s">
        <v>10</v>
      </c>
      <c r="B14" s="25">
        <f>B10^2*B3+B11^2*C3+2*B10*B11*B6</f>
        <v>5.2000000000000015E-3</v>
      </c>
      <c r="C14" s="25" t="e">
        <f ca="1">getformula(B14)</f>
        <v>#NAME?</v>
      </c>
    </row>
    <row r="15" spans="1:4" x14ac:dyDescent="0.2">
      <c r="A15" s="29" t="s">
        <v>11</v>
      </c>
      <c r="B15" s="32">
        <f>SQRT(B14)</f>
        <v>7.2111025509279794E-2</v>
      </c>
      <c r="C15" s="25" t="e">
        <f ca="1">getformula(B15)</f>
        <v>#NAME?</v>
      </c>
    </row>
  </sheetData>
  <printOptions headings="1" gridLines="1"/>
  <pageMargins left="0.75" right="0.75" top="1" bottom="1" header="0.5" footer="0.5"/>
  <pageSetup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sqref="A1:D1"/>
    </sheetView>
  </sheetViews>
  <sheetFormatPr defaultRowHeight="12.75" x14ac:dyDescent="0.2"/>
  <cols>
    <col min="1" max="1" width="25.140625" customWidth="1"/>
    <col min="4" max="4" width="33.7109375" customWidth="1"/>
  </cols>
  <sheetData>
    <row r="1" spans="1:4" ht="18" x14ac:dyDescent="0.25">
      <c r="A1" s="58" t="s">
        <v>35</v>
      </c>
      <c r="B1" s="58"/>
      <c r="C1" s="58"/>
      <c r="D1" s="58"/>
    </row>
    <row r="2" spans="1:4" ht="25.5" x14ac:dyDescent="0.2">
      <c r="B2" s="3" t="s">
        <v>37</v>
      </c>
      <c r="C2" s="3" t="s">
        <v>36</v>
      </c>
    </row>
    <row r="3" spans="1:4" x14ac:dyDescent="0.2">
      <c r="A3" t="s">
        <v>1</v>
      </c>
      <c r="B3" s="7">
        <v>0.15</v>
      </c>
      <c r="C3" s="7">
        <v>0.25</v>
      </c>
    </row>
    <row r="4" spans="1:4" x14ac:dyDescent="0.2">
      <c r="A4" t="s">
        <v>24</v>
      </c>
      <c r="B4" s="7">
        <v>0.25</v>
      </c>
      <c r="C4" s="7">
        <v>0.4</v>
      </c>
    </row>
    <row r="5" spans="1:4" x14ac:dyDescent="0.2">
      <c r="A5" t="s">
        <v>30</v>
      </c>
      <c r="B5">
        <f>0.5*B4*C4</f>
        <v>0.05</v>
      </c>
    </row>
  </sheetData>
  <mergeCells count="1">
    <mergeCell ref="A1:D1"/>
  </mergeCells>
  <printOptions headings="1" gridLines="1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Exercise 4 template</vt:lpstr>
      <vt:lpstr>Exercise 7 template</vt:lpstr>
      <vt:lpstr>Exercise 8 template</vt:lpstr>
      <vt:lpstr>Exercise 13 template</vt:lpstr>
      <vt:lpstr>Exercise 16 template</vt:lpstr>
      <vt:lpstr>Exercise 17 template</vt:lpstr>
      <vt:lpstr>Exercise 18 template</vt:lpstr>
      <vt:lpstr>Exercise 26 template</vt:lpstr>
      <vt:lpstr>Exercise 27 template</vt:lpstr>
      <vt:lpstr>Exercise 28 template</vt:lpstr>
    </vt:vector>
  </TitlesOfParts>
  <Company>Tel-Aviv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cp:lastPrinted>2015-04-21T19:32:45Z</cp:lastPrinted>
  <dcterms:created xsi:type="dcterms:W3CDTF">2003-07-31T06:52:10Z</dcterms:created>
  <dcterms:modified xsi:type="dcterms:W3CDTF">2017-08-25T16:48:25Z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 Ch11_IM_exercises.xlsm</vt:lpwstr>
  </property>
</Properties>
</file>