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315" windowWidth="13980" windowHeight="8640" activeTab="3"/>
  </bookViews>
  <sheets>
    <sheet name="Exercise 1 template" sheetId="12" r:id="rId1"/>
    <sheet name="Exercise 2 template" sheetId="11" r:id="rId2"/>
    <sheet name="Ex3 Hiding data table headers" sheetId="17" r:id="rId3"/>
    <sheet name="Exercise 4 template" sheetId="13" r:id="rId4"/>
    <sheet name="Exercise 5 template" sheetId="8" r:id="rId5"/>
  </sheets>
  <functionGroups builtInGroupCount="17"/>
  <calcPr calcId="144525" iterate="1"/>
</workbook>
</file>

<file path=xl/calcChain.xml><?xml version="1.0" encoding="utf-8"?>
<calcChain xmlns="http://schemas.openxmlformats.org/spreadsheetml/2006/main">
  <c r="B8" i="8" l="1"/>
  <c r="B9" i="8" s="1"/>
  <c r="B12" i="8" s="1"/>
  <c r="B11" i="8"/>
  <c r="B4" i="13"/>
  <c r="B2" i="12"/>
  <c r="B6" i="12" s="1"/>
  <c r="B7" i="11"/>
  <c r="B8" i="11" s="1"/>
  <c r="B6" i="11"/>
  <c r="C18" i="11"/>
  <c r="C8" i="11"/>
  <c r="C4" i="13"/>
  <c r="C19" i="11"/>
  <c r="C6" i="11"/>
  <c r="C9" i="11"/>
  <c r="C2" i="12"/>
  <c r="C6" i="12"/>
  <c r="B14" i="8" l="1"/>
  <c r="B15" i="8" s="1"/>
  <c r="B9" i="11"/>
  <c r="B10" i="11" s="1"/>
  <c r="B11" i="11" s="1"/>
  <c r="B12" i="11" s="1"/>
  <c r="B13" i="11" s="1"/>
  <c r="B14" i="11" s="1"/>
  <c r="B15" i="11" s="1"/>
  <c r="B16" i="11" s="1"/>
  <c r="B18" i="11" l="1"/>
  <c r="B19" i="11"/>
</calcChain>
</file>

<file path=xl/sharedStrings.xml><?xml version="1.0" encoding="utf-8"?>
<sst xmlns="http://schemas.openxmlformats.org/spreadsheetml/2006/main" count="43" uniqueCount="43">
  <si>
    <t>x</t>
  </si>
  <si>
    <t>f(x)</t>
  </si>
  <si>
    <t>Data table</t>
  </si>
  <si>
    <t>Discount rate</t>
  </si>
  <si>
    <t>Cost</t>
  </si>
  <si>
    <t>Cash flow growth</t>
  </si>
  <si>
    <t>Year</t>
  </si>
  <si>
    <t>Cash flow</t>
  </si>
  <si>
    <t>NPV</t>
  </si>
  <si>
    <t>IRR</t>
  </si>
  <si>
    <t>ANNUITY TABLE</t>
  </si>
  <si>
    <t>r</t>
  </si>
  <si>
    <t>T</t>
  </si>
  <si>
    <t>Number of
periods</t>
  </si>
  <si>
    <t>PRESENT VALUE OF AN ANNUITY OF $1 FOR N PERIODS</t>
  </si>
  <si>
    <t>PV factor</t>
  </si>
  <si>
    <t>The Black-Scholes Option-Pricing Formula</t>
  </si>
  <si>
    <t>S</t>
  </si>
  <si>
    <t>Current stock price</t>
  </si>
  <si>
    <t>X</t>
  </si>
  <si>
    <t>Exercise price</t>
  </si>
  <si>
    <t>Time to maturity of option (in years)</t>
  </si>
  <si>
    <t>Risk-free rate of interest</t>
  </si>
  <si>
    <t>Sigma</t>
  </si>
  <si>
    <t>Stock volatility</t>
  </si>
  <si>
    <r>
      <t>d</t>
    </r>
    <r>
      <rPr>
        <vertAlign val="subscript"/>
        <sz val="10"/>
        <rFont val="Arial"/>
        <family val="2"/>
      </rPr>
      <t>1</t>
    </r>
  </si>
  <si>
    <t>&lt;-- (LN(S/X)+(r+0.5*sigma^2)*T)/(sigma*SQRT(T))</t>
  </si>
  <si>
    <r>
      <t>d</t>
    </r>
    <r>
      <rPr>
        <vertAlign val="subscript"/>
        <sz val="10"/>
        <rFont val="Arial"/>
        <family val="2"/>
      </rPr>
      <t>2</t>
    </r>
  </si>
  <si>
    <r>
      <t>&lt;-- d</t>
    </r>
    <r>
      <rPr>
        <vertAlign val="subscript"/>
        <sz val="10"/>
        <rFont val="Arial"/>
        <family val="2"/>
      </rPr>
      <t>1</t>
    </r>
    <r>
      <rPr>
        <sz val="10"/>
        <rFont val="Arial"/>
        <family val="2"/>
      </rPr>
      <t>-sigma*SQRT(T)</t>
    </r>
  </si>
  <si>
    <r>
      <t>N(d</t>
    </r>
    <r>
      <rPr>
        <vertAlign val="subscript"/>
        <sz val="10"/>
        <rFont val="Arial"/>
        <family val="2"/>
      </rPr>
      <t>1</t>
    </r>
    <r>
      <rPr>
        <sz val="10"/>
        <rFont val="Arial"/>
        <family val="2"/>
      </rPr>
      <t>)</t>
    </r>
  </si>
  <si>
    <r>
      <t>&lt;-- Uses formula NormSDist(d</t>
    </r>
    <r>
      <rPr>
        <vertAlign val="subscript"/>
        <sz val="10"/>
        <rFont val="Arial"/>
        <family val="2"/>
      </rPr>
      <t>1</t>
    </r>
    <r>
      <rPr>
        <sz val="10"/>
        <rFont val="Arial"/>
        <family val="2"/>
      </rPr>
      <t>)</t>
    </r>
  </si>
  <si>
    <r>
      <t>N(d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)</t>
    </r>
  </si>
  <si>
    <r>
      <t>&lt;-- Uses formula NormSDist(d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)</t>
    </r>
  </si>
  <si>
    <t>Call price</t>
  </si>
  <si>
    <r>
      <t>&lt;-- S*N(d</t>
    </r>
    <r>
      <rPr>
        <vertAlign val="subscript"/>
        <sz val="10"/>
        <rFont val="Arial"/>
        <family val="2"/>
      </rPr>
      <t>1</t>
    </r>
    <r>
      <rPr>
        <sz val="10"/>
        <rFont val="Arial"/>
        <family val="2"/>
      </rPr>
      <t>)-X*exp(-r*T)*N(d</t>
    </r>
    <r>
      <rPr>
        <vertAlign val="subscript"/>
        <sz val="10"/>
        <rFont val="Arial"/>
        <family val="2"/>
      </rPr>
      <t>2</t>
    </r>
    <r>
      <rPr>
        <sz val="10"/>
        <rFont val="Arial"/>
        <family val="2"/>
      </rPr>
      <t>)</t>
    </r>
  </si>
  <si>
    <t>Put price</t>
  </si>
  <si>
    <t>&lt;-- call price - S + X*Exp(-r*T):  by Put-Call parity</t>
  </si>
  <si>
    <t>r, interest</t>
  </si>
  <si>
    <t>N, number of periods</t>
  </si>
  <si>
    <t>Before hiding the data table headers in the previous exercise, the Data Table looks like this:</t>
  </si>
  <si>
    <t>To hide the headers:</t>
  </si>
  <si>
    <t>1.  Mark them (they're already marked in the example to the left)</t>
  </si>
  <si>
    <t>2.  Go to Home|Format|Number|Custom and put in a semicolon (";").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</si>
</sst>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0.0000_);[Red]\(0.0000\)"/>
    <numFmt numFmtId="165" formatCode=";;"/>
    <numFmt numFmtId="166" formatCode="0.0000"/>
    <numFmt numFmtId="167" formatCode="0.00000"/>
  </numFmts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vertAlign val="subscript"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9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10" fontId="0" fillId="0" borderId="0" xfId="0" applyNumberFormat="1"/>
    <xf numFmtId="43" fontId="0" fillId="0" borderId="0" xfId="1" applyFont="1"/>
    <xf numFmtId="3" fontId="0" fillId="0" borderId="0" xfId="0" applyNumberFormat="1"/>
    <xf numFmtId="164" fontId="0" fillId="0" borderId="0" xfId="0" applyNumberFormat="1"/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165" fontId="0" fillId="0" borderId="0" xfId="0" applyNumberFormat="1" applyAlignment="1">
      <alignment wrapText="1"/>
    </xf>
    <xf numFmtId="9" fontId="2" fillId="0" borderId="0" xfId="0" applyNumberFormat="1" applyFont="1"/>
    <xf numFmtId="166" fontId="0" fillId="0" borderId="0" xfId="0" applyNumberFormat="1"/>
    <xf numFmtId="0" fontId="3" fillId="0" borderId="0" xfId="0" applyFont="1" applyAlignment="1">
      <alignment horizontal="left"/>
    </xf>
    <xf numFmtId="9" fontId="1" fillId="0" borderId="0" xfId="2"/>
    <xf numFmtId="9" fontId="1" fillId="0" borderId="0" xfId="2" applyFont="1"/>
    <xf numFmtId="166" fontId="1" fillId="0" borderId="0" xfId="2" quotePrefix="1" applyNumberFormat="1"/>
    <xf numFmtId="166" fontId="1" fillId="0" borderId="0" xfId="2" applyNumberFormat="1"/>
    <xf numFmtId="2" fontId="1" fillId="0" borderId="0" xfId="2" applyNumberFormat="1"/>
    <xf numFmtId="9" fontId="1" fillId="2" borderId="0" xfId="2" applyFill="1"/>
    <xf numFmtId="0" fontId="1" fillId="2" borderId="0" xfId="2" applyNumberFormat="1" applyFill="1"/>
    <xf numFmtId="167" fontId="1" fillId="2" borderId="0" xfId="2" applyNumberFormat="1" applyFont="1" applyFill="1"/>
    <xf numFmtId="10" fontId="1" fillId="2" borderId="0" xfId="2" applyNumberFormat="1" applyFill="1"/>
    <xf numFmtId="9" fontId="1" fillId="2" borderId="0" xfId="2" applyFont="1" applyFill="1"/>
    <xf numFmtId="2" fontId="1" fillId="2" borderId="0" xfId="2" applyNumberFormat="1" applyFill="1"/>
    <xf numFmtId="2" fontId="1" fillId="2" borderId="0" xfId="2" quotePrefix="1" applyNumberFormat="1" applyFont="1" applyFill="1"/>
    <xf numFmtId="0" fontId="1" fillId="0" borderId="0" xfId="0" applyFont="1"/>
    <xf numFmtId="0" fontId="3" fillId="0" borderId="0" xfId="0" applyFont="1" applyAlignment="1">
      <alignment horizontal="center"/>
    </xf>
    <xf numFmtId="9" fontId="3" fillId="0" borderId="0" xfId="2" applyFont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47626</xdr:colOff>
      <xdr:row>1</xdr:row>
      <xdr:rowOff>133349</xdr:rowOff>
    </xdr:from>
    <xdr:to>
      <xdr:col>5</xdr:col>
      <xdr:colOff>396034</xdr:colOff>
      <xdr:row>27</xdr:row>
      <xdr:rowOff>161164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626" y="457199"/>
          <a:ext cx="3586908" cy="4237865"/>
        </a:xfrm>
        <a:prstGeom prst="rect">
          <a:avLst/>
        </a:prstGeom>
      </xdr:spPr>
    </xdr:pic>
    <xdr:clientData/>
  </xdr:twoCellAnchor>
  <xdr:twoCellAnchor editAs="oneCell">
    <xdr:from>
      <xdr:col>6</xdr:col>
      <xdr:colOff>95249</xdr:colOff>
      <xdr:row>5</xdr:row>
      <xdr:rowOff>38099</xdr:rowOff>
    </xdr:from>
    <xdr:to>
      <xdr:col>10</xdr:col>
      <xdr:colOff>504824</xdr:colOff>
      <xdr:row>24</xdr:row>
      <xdr:rowOff>137341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81449" y="1009649"/>
          <a:ext cx="3000375" cy="31758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19"/>
  <sheetViews>
    <sheetView workbookViewId="0"/>
  </sheetViews>
  <sheetFormatPr defaultRowHeight="12.75" x14ac:dyDescent="0.2"/>
  <sheetData>
    <row r="1" spans="1:3" x14ac:dyDescent="0.2">
      <c r="A1" t="s">
        <v>0</v>
      </c>
      <c r="B1">
        <v>3</v>
      </c>
    </row>
    <row r="2" spans="1:3" x14ac:dyDescent="0.2">
      <c r="A2" t="s">
        <v>1</v>
      </c>
      <c r="B2">
        <f>B1^2+3*B1-16</f>
        <v>2</v>
      </c>
      <c r="C2" t="e">
        <f ca="1">getformula(B2)</f>
        <v>#NAME?</v>
      </c>
    </row>
    <row r="5" spans="1:3" x14ac:dyDescent="0.2">
      <c r="A5" s="1" t="s">
        <v>2</v>
      </c>
    </row>
    <row r="6" spans="1:3" x14ac:dyDescent="0.2">
      <c r="B6">
        <f>B2</f>
        <v>2</v>
      </c>
      <c r="C6" t="e">
        <f ca="1">getformula(B6)</f>
        <v>#NAME?</v>
      </c>
    </row>
    <row r="7" spans="1:3" x14ac:dyDescent="0.2">
      <c r="A7">
        <v>-10</v>
      </c>
    </row>
    <row r="8" spans="1:3" x14ac:dyDescent="0.2">
      <c r="A8">
        <v>-8</v>
      </c>
    </row>
    <row r="9" spans="1:3" x14ac:dyDescent="0.2">
      <c r="A9">
        <v>-6</v>
      </c>
    </row>
    <row r="10" spans="1:3" x14ac:dyDescent="0.2">
      <c r="A10">
        <v>-4</v>
      </c>
    </row>
    <row r="11" spans="1:3" x14ac:dyDescent="0.2">
      <c r="A11">
        <v>-2</v>
      </c>
    </row>
    <row r="12" spans="1:3" x14ac:dyDescent="0.2">
      <c r="A12">
        <v>0</v>
      </c>
    </row>
    <row r="13" spans="1:3" x14ac:dyDescent="0.2">
      <c r="A13">
        <v>2</v>
      </c>
    </row>
    <row r="14" spans="1:3" x14ac:dyDescent="0.2">
      <c r="A14">
        <v>4</v>
      </c>
    </row>
    <row r="15" spans="1:3" x14ac:dyDescent="0.2">
      <c r="A15">
        <v>6</v>
      </c>
    </row>
    <row r="16" spans="1:3" x14ac:dyDescent="0.2">
      <c r="A16">
        <v>8</v>
      </c>
    </row>
    <row r="17" spans="1:1" x14ac:dyDescent="0.2">
      <c r="A17">
        <v>10</v>
      </c>
    </row>
    <row r="18" spans="1:1" x14ac:dyDescent="0.2">
      <c r="A18">
        <v>12</v>
      </c>
    </row>
    <row r="19" spans="1:1" x14ac:dyDescent="0.2">
      <c r="A19">
        <v>14</v>
      </c>
    </row>
  </sheetData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9"/>
  <sheetViews>
    <sheetView workbookViewId="0">
      <selection activeCell="C32" sqref="C32"/>
    </sheetView>
  </sheetViews>
  <sheetFormatPr defaultRowHeight="12.75" x14ac:dyDescent="0.2"/>
  <cols>
    <col min="1" max="1" width="15" customWidth="1"/>
    <col min="2" max="2" width="11.140625" bestFit="1" customWidth="1"/>
    <col min="3" max="3" width="22.5703125" bestFit="1" customWidth="1"/>
  </cols>
  <sheetData>
    <row r="1" spans="1:3" x14ac:dyDescent="0.2">
      <c r="A1" t="s">
        <v>3</v>
      </c>
      <c r="B1" s="2">
        <v>0.15</v>
      </c>
    </row>
    <row r="2" spans="1:3" x14ac:dyDescent="0.2">
      <c r="A2" t="s">
        <v>4</v>
      </c>
      <c r="B2" s="7">
        <v>50000</v>
      </c>
    </row>
    <row r="3" spans="1:3" x14ac:dyDescent="0.2">
      <c r="A3" t="s">
        <v>5</v>
      </c>
      <c r="B3" s="2">
        <v>0.06</v>
      </c>
    </row>
    <row r="5" spans="1:3" x14ac:dyDescent="0.2">
      <c r="A5" s="3" t="s">
        <v>6</v>
      </c>
      <c r="B5" s="1" t="s">
        <v>7</v>
      </c>
    </row>
    <row r="6" spans="1:3" x14ac:dyDescent="0.2">
      <c r="A6" s="4">
        <v>0</v>
      </c>
      <c r="B6" s="6">
        <f>-B2</f>
        <v>-50000</v>
      </c>
      <c r="C6" t="e">
        <f ca="1">getformula(B6)</f>
        <v>#NAME?</v>
      </c>
    </row>
    <row r="7" spans="1:3" x14ac:dyDescent="0.2">
      <c r="A7" s="4">
        <v>1</v>
      </c>
      <c r="B7" s="6">
        <f>10000</f>
        <v>10000</v>
      </c>
    </row>
    <row r="8" spans="1:3" x14ac:dyDescent="0.2">
      <c r="A8" s="4">
        <v>2</v>
      </c>
      <c r="B8" s="6">
        <f>B7*(1+$B$3)</f>
        <v>10600</v>
      </c>
      <c r="C8" t="e">
        <f ca="1">getformula(B8)</f>
        <v>#NAME?</v>
      </c>
    </row>
    <row r="9" spans="1:3" x14ac:dyDescent="0.2">
      <c r="A9" s="4">
        <v>3</v>
      </c>
      <c r="B9" s="6">
        <f t="shared" ref="B9:B16" si="0">B8*(1+$B$3)</f>
        <v>11236</v>
      </c>
      <c r="C9" t="e">
        <f ca="1">getformula(B9)</f>
        <v>#NAME?</v>
      </c>
    </row>
    <row r="10" spans="1:3" x14ac:dyDescent="0.2">
      <c r="A10" s="4">
        <v>4</v>
      </c>
      <c r="B10" s="6">
        <f t="shared" si="0"/>
        <v>11910.16</v>
      </c>
    </row>
    <row r="11" spans="1:3" x14ac:dyDescent="0.2">
      <c r="A11" s="4">
        <v>5</v>
      </c>
      <c r="B11" s="6">
        <f t="shared" si="0"/>
        <v>12624.7696</v>
      </c>
    </row>
    <row r="12" spans="1:3" x14ac:dyDescent="0.2">
      <c r="A12" s="4">
        <v>6</v>
      </c>
      <c r="B12" s="6">
        <f t="shared" si="0"/>
        <v>13382.255776</v>
      </c>
    </row>
    <row r="13" spans="1:3" x14ac:dyDescent="0.2">
      <c r="A13" s="4">
        <v>7</v>
      </c>
      <c r="B13" s="6">
        <f t="shared" si="0"/>
        <v>14185.191122560002</v>
      </c>
    </row>
    <row r="14" spans="1:3" x14ac:dyDescent="0.2">
      <c r="A14" s="4">
        <v>8</v>
      </c>
      <c r="B14" s="6">
        <f t="shared" si="0"/>
        <v>15036.302589913603</v>
      </c>
    </row>
    <row r="15" spans="1:3" x14ac:dyDescent="0.2">
      <c r="A15" s="4">
        <v>9</v>
      </c>
      <c r="B15" s="6">
        <f t="shared" si="0"/>
        <v>15938.48074530842</v>
      </c>
    </row>
    <row r="16" spans="1:3" x14ac:dyDescent="0.2">
      <c r="A16" s="4">
        <v>10</v>
      </c>
      <c r="B16" s="6">
        <f t="shared" si="0"/>
        <v>16894.789590026925</v>
      </c>
    </row>
    <row r="17" spans="1:3" x14ac:dyDescent="0.2">
      <c r="B17" s="6"/>
    </row>
    <row r="18" spans="1:3" x14ac:dyDescent="0.2">
      <c r="A18" t="s">
        <v>8</v>
      </c>
      <c r="B18" s="6">
        <f>NPV(B1,B7:B16)+B6</f>
        <v>11925.537602337201</v>
      </c>
      <c r="C18" t="e">
        <f ca="1">getformula(B18)</f>
        <v>#NAME?</v>
      </c>
    </row>
    <row r="19" spans="1:3" x14ac:dyDescent="0.2">
      <c r="A19" t="s">
        <v>9</v>
      </c>
      <c r="B19" s="5">
        <f>IRR(B6:B16)</f>
        <v>0.20408767824673801</v>
      </c>
      <c r="C19" t="e">
        <f ca="1">getformula(B19)</f>
        <v>#NAME?</v>
      </c>
    </row>
  </sheetData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L18" sqref="L18"/>
    </sheetView>
  </sheetViews>
  <sheetFormatPr defaultRowHeight="12.75" x14ac:dyDescent="0.2"/>
  <sheetData>
    <row r="1" spans="1:7" x14ac:dyDescent="0.2">
      <c r="A1" s="27" t="s">
        <v>39</v>
      </c>
    </row>
    <row r="3" spans="1:7" x14ac:dyDescent="0.2">
      <c r="G3" s="27" t="s">
        <v>40</v>
      </c>
    </row>
    <row r="4" spans="1:7" x14ac:dyDescent="0.2">
      <c r="G4" s="27" t="s">
        <v>41</v>
      </c>
    </row>
    <row r="5" spans="1:7" x14ac:dyDescent="0.2">
      <c r="G5" s="27" t="s">
        <v>42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Q38"/>
  <sheetViews>
    <sheetView tabSelected="1" workbookViewId="0">
      <selection activeCell="F36" sqref="F36"/>
    </sheetView>
  </sheetViews>
  <sheetFormatPr defaultRowHeight="12.75" x14ac:dyDescent="0.2"/>
  <cols>
    <col min="1" max="1" width="18.28515625" bestFit="1" customWidth="1"/>
  </cols>
  <sheetData>
    <row r="1" spans="1:17" ht="18" x14ac:dyDescent="0.25">
      <c r="A1" s="28" t="s">
        <v>10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7" x14ac:dyDescent="0.2">
      <c r="A2" t="s">
        <v>37</v>
      </c>
      <c r="B2" s="2">
        <v>0.09</v>
      </c>
    </row>
    <row r="3" spans="1:17" x14ac:dyDescent="0.2">
      <c r="A3" t="s">
        <v>38</v>
      </c>
      <c r="B3">
        <v>5</v>
      </c>
    </row>
    <row r="4" spans="1:17" x14ac:dyDescent="0.2">
      <c r="A4" t="s">
        <v>15</v>
      </c>
      <c r="B4" s="8">
        <f>PV(B2,B3,-1)</f>
        <v>3.8896512633517193</v>
      </c>
      <c r="C4" t="e">
        <f ca="1">getformula(B4)</f>
        <v>#NAME?</v>
      </c>
    </row>
    <row r="5" spans="1:17" x14ac:dyDescent="0.2">
      <c r="B5" s="8"/>
    </row>
    <row r="6" spans="1:17" x14ac:dyDescent="0.2">
      <c r="B6" s="8"/>
    </row>
    <row r="7" spans="1:17" ht="40.5" customHeight="1" x14ac:dyDescent="0.35">
      <c r="A7" s="9" t="s">
        <v>13</v>
      </c>
      <c r="C7" s="14" t="s">
        <v>14</v>
      </c>
      <c r="E7" s="10"/>
      <c r="F7" s="10"/>
      <c r="G7" s="10"/>
      <c r="H7" s="10"/>
      <c r="I7" s="10"/>
      <c r="J7" s="10"/>
      <c r="K7" s="10"/>
      <c r="L7" s="10"/>
      <c r="M7" s="10"/>
      <c r="N7" s="10"/>
    </row>
    <row r="8" spans="1:17" x14ac:dyDescent="0.2">
      <c r="A8" s="11"/>
      <c r="B8" s="12">
        <v>0.01</v>
      </c>
      <c r="C8" s="12">
        <v>0.02</v>
      </c>
      <c r="D8" s="12">
        <v>0.03</v>
      </c>
      <c r="E8" s="12">
        <v>0.04</v>
      </c>
      <c r="F8" s="12">
        <v>0.05</v>
      </c>
      <c r="G8" s="12">
        <v>0.06</v>
      </c>
      <c r="H8" s="12">
        <v>7.0000000000000007E-2</v>
      </c>
      <c r="I8" s="12">
        <v>0.08</v>
      </c>
      <c r="J8" s="12">
        <v>0.09</v>
      </c>
      <c r="K8" s="12">
        <v>0.1</v>
      </c>
      <c r="L8" s="12"/>
      <c r="M8" s="12"/>
      <c r="N8" s="12"/>
      <c r="O8" s="12"/>
      <c r="P8" s="12"/>
      <c r="Q8" s="12"/>
    </row>
    <row r="9" spans="1:17" x14ac:dyDescent="0.2">
      <c r="A9" s="3">
        <v>1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</row>
    <row r="10" spans="1:17" x14ac:dyDescent="0.2">
      <c r="A10" s="3">
        <v>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</row>
    <row r="11" spans="1:17" x14ac:dyDescent="0.2">
      <c r="A11" s="3">
        <v>3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17" x14ac:dyDescent="0.2">
      <c r="A12" s="3">
        <v>4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</row>
    <row r="13" spans="1:17" x14ac:dyDescent="0.2">
      <c r="A13" s="3">
        <v>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</row>
    <row r="14" spans="1:17" x14ac:dyDescent="0.2">
      <c r="A14" s="3">
        <v>6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</row>
    <row r="15" spans="1:17" x14ac:dyDescent="0.2">
      <c r="A15" s="3">
        <v>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</row>
    <row r="16" spans="1:17" x14ac:dyDescent="0.2">
      <c r="A16" s="3">
        <v>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</row>
    <row r="17" spans="1:17" x14ac:dyDescent="0.2">
      <c r="A17" s="3">
        <v>9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</row>
    <row r="18" spans="1:17" x14ac:dyDescent="0.2">
      <c r="A18" s="3">
        <v>10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</row>
    <row r="19" spans="1:17" x14ac:dyDescent="0.2">
      <c r="A19" s="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7" x14ac:dyDescent="0.2">
      <c r="A20" s="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spans="1:17" x14ac:dyDescent="0.2">
      <c r="A21" s="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spans="1:17" x14ac:dyDescent="0.2">
      <c r="A22" s="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spans="1:17" x14ac:dyDescent="0.2">
      <c r="A23" s="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spans="1:17" x14ac:dyDescent="0.2">
      <c r="A24" s="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spans="1:17" x14ac:dyDescent="0.2">
      <c r="A25" s="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spans="1:17" x14ac:dyDescent="0.2">
      <c r="A26" s="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</row>
    <row r="27" spans="1:17" x14ac:dyDescent="0.2">
      <c r="A27" s="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</row>
    <row r="28" spans="1:17" x14ac:dyDescent="0.2">
      <c r="A28" s="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</row>
    <row r="29" spans="1:17" x14ac:dyDescent="0.2">
      <c r="A29" s="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</row>
    <row r="30" spans="1:17" x14ac:dyDescent="0.2">
      <c r="A30" s="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</row>
    <row r="31" spans="1:17" x14ac:dyDescent="0.2">
      <c r="A31" s="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</row>
    <row r="32" spans="1:17" x14ac:dyDescent="0.2">
      <c r="A32" s="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</row>
    <row r="33" spans="1:17" x14ac:dyDescent="0.2">
      <c r="A33" s="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</row>
    <row r="34" spans="1:17" x14ac:dyDescent="0.2">
      <c r="A34" s="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</row>
    <row r="35" spans="1:17" x14ac:dyDescent="0.2">
      <c r="A35" s="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</row>
    <row r="36" spans="1:17" x14ac:dyDescent="0.2">
      <c r="A36" s="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</row>
    <row r="37" spans="1:17" x14ac:dyDescent="0.2">
      <c r="A37" s="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spans="1:17" x14ac:dyDescent="0.2">
      <c r="A38" s="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</sheetData>
  <mergeCells count="1">
    <mergeCell ref="A1:K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16"/>
  <sheetViews>
    <sheetView workbookViewId="0">
      <selection sqref="A1:C1"/>
    </sheetView>
  </sheetViews>
  <sheetFormatPr defaultRowHeight="12.75" x14ac:dyDescent="0.2"/>
  <cols>
    <col min="1" max="1" width="11.140625" customWidth="1"/>
    <col min="3" max="3" width="42.7109375" bestFit="1" customWidth="1"/>
  </cols>
  <sheetData>
    <row r="1" spans="1:3" ht="18" x14ac:dyDescent="0.25">
      <c r="A1" s="29" t="s">
        <v>16</v>
      </c>
      <c r="B1" s="29"/>
      <c r="C1" s="29"/>
    </row>
    <row r="2" spans="1:3" x14ac:dyDescent="0.2">
      <c r="A2" s="20" t="s">
        <v>17</v>
      </c>
      <c r="B2" s="21">
        <v>100</v>
      </c>
      <c r="C2" s="16" t="s">
        <v>18</v>
      </c>
    </row>
    <row r="3" spans="1:3" x14ac:dyDescent="0.2">
      <c r="A3" s="20" t="s">
        <v>19</v>
      </c>
      <c r="B3" s="21">
        <v>90</v>
      </c>
      <c r="C3" s="16" t="s">
        <v>20</v>
      </c>
    </row>
    <row r="4" spans="1:3" x14ac:dyDescent="0.2">
      <c r="A4" s="20" t="s">
        <v>12</v>
      </c>
      <c r="B4" s="22">
        <v>0.5</v>
      </c>
      <c r="C4" s="16" t="s">
        <v>21</v>
      </c>
    </row>
    <row r="5" spans="1:3" x14ac:dyDescent="0.2">
      <c r="A5" s="20" t="s">
        <v>11</v>
      </c>
      <c r="B5" s="23">
        <v>0.04</v>
      </c>
      <c r="C5" s="16" t="s">
        <v>22</v>
      </c>
    </row>
    <row r="6" spans="1:3" x14ac:dyDescent="0.2">
      <c r="A6" s="24" t="s">
        <v>23</v>
      </c>
      <c r="B6" s="24">
        <v>0.35</v>
      </c>
      <c r="C6" s="16" t="s">
        <v>24</v>
      </c>
    </row>
    <row r="7" spans="1:3" x14ac:dyDescent="0.2">
      <c r="A7" s="15"/>
      <c r="B7" s="16"/>
      <c r="C7" s="16"/>
    </row>
    <row r="8" spans="1:3" ht="15.75" x14ac:dyDescent="0.3">
      <c r="A8" s="16" t="s">
        <v>25</v>
      </c>
      <c r="B8" s="17">
        <f>(LN(B2/B3)+(B5+0.5*B6^2)*B4)/(B6*SQRT(B4))</f>
        <v>0.63027666222016798</v>
      </c>
      <c r="C8" s="16" t="s">
        <v>26</v>
      </c>
    </row>
    <row r="9" spans="1:3" ht="15.75" x14ac:dyDescent="0.3">
      <c r="A9" s="16" t="s">
        <v>27</v>
      </c>
      <c r="B9" s="17">
        <f>B8-SQRT(B4)*B6</f>
        <v>0.38278928880487634</v>
      </c>
      <c r="C9" s="16" t="s">
        <v>28</v>
      </c>
    </row>
    <row r="10" spans="1:3" x14ac:dyDescent="0.2">
      <c r="A10" s="15"/>
      <c r="B10" s="18"/>
      <c r="C10" s="15"/>
    </row>
    <row r="11" spans="1:3" ht="15.75" x14ac:dyDescent="0.3">
      <c r="A11" s="16" t="s">
        <v>29</v>
      </c>
      <c r="B11" s="18">
        <f>NORMSDIST(B8)</f>
        <v>0.73574320533192461</v>
      </c>
      <c r="C11" s="16" t="s">
        <v>30</v>
      </c>
    </row>
    <row r="12" spans="1:3" ht="15.75" x14ac:dyDescent="0.3">
      <c r="A12" s="16" t="s">
        <v>31</v>
      </c>
      <c r="B12" s="18">
        <f>NORMSDIST(B9)</f>
        <v>0.64906199798822706</v>
      </c>
      <c r="C12" s="16" t="s">
        <v>32</v>
      </c>
    </row>
    <row r="13" spans="1:3" x14ac:dyDescent="0.2">
      <c r="A13" s="15"/>
      <c r="B13" s="18"/>
      <c r="C13" s="15"/>
    </row>
    <row r="14" spans="1:3" ht="15.75" x14ac:dyDescent="0.3">
      <c r="A14" s="24" t="s">
        <v>33</v>
      </c>
      <c r="B14" s="25">
        <f>B2*B11-B3*EXP(-B5*B4)*B12</f>
        <v>16.315446694222182</v>
      </c>
      <c r="C14" s="16" t="s">
        <v>34</v>
      </c>
    </row>
    <row r="15" spans="1:3" x14ac:dyDescent="0.2">
      <c r="A15" s="24" t="s">
        <v>35</v>
      </c>
      <c r="B15" s="26">
        <f>B14-B2+B3*EXP(-B5*B4)</f>
        <v>4.5333272918301475</v>
      </c>
      <c r="C15" s="16" t="s">
        <v>36</v>
      </c>
    </row>
    <row r="16" spans="1:3" x14ac:dyDescent="0.2">
      <c r="A16" s="15"/>
      <c r="B16" s="19"/>
      <c r="C16" s="16"/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Exercise 1 template</vt:lpstr>
      <vt:lpstr>Exercise 2 template</vt:lpstr>
      <vt:lpstr>Ex3 Hiding data table headers</vt:lpstr>
      <vt:lpstr>Exercise 4 template</vt:lpstr>
      <vt:lpstr>Exercise 5 template</vt:lpstr>
    </vt:vector>
  </TitlesOfParts>
  <Company>University of Pennsylvania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2001-02-14T17:01:20Z</dcterms:created>
  <dcterms:modified xsi:type="dcterms:W3CDTF">2017-08-25T17:24:55Z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 Ch24_IM_exercises.xlsm</vt:lpwstr>
  </property>
</Properties>
</file>